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3 07\Елизаровых,2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ССР!$A$1:$H$29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H21" i="13" l="1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H24" i="13" l="1"/>
  <c r="H25" i="13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<sst xmlns="http://schemas.openxmlformats.org/spreadsheetml/2006/main" count="47" uniqueCount="36">
  <si>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</si>
  <si>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</si>
  <si>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</si>
  <si>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</si>
  <si>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</si>
  <si>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</si>
  <si>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</si>
  <si>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</si>
  <si>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</si>
  <si>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</si>
  <si>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</si>
  <si>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</si>
  <si>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</si>
  <si>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</si>
  <si>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</si>
  <si>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</si>
  <si>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</si>
  <si>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</si>
  <si>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</si>
  <si>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</si>
  <si>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</si>
  <si>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</si>
  <si>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</si>
  <si>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</si>
  <si>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</si>
  <si>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</si>
  <si>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</si>
  <si>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</si>
  <si>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</si>
  <si>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</si>
  <si>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>Капитальный  ремонт общего имущества многоквартирного дома по адресу: Томская область, г. Томск, ул. Елизаровых, д.2.</t>
  </si>
  <si>
    <t xml:space="preserve">Сметчик </t>
  </si>
  <si>
    <t xml:space="preserve">Директор </t>
  </si>
  <si>
    <t>3 417,39 тыс. руб.</t>
  </si>
  <si>
    <t xml:space="preserve">замена лифтового оборудования 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</si>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</sst>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D35" sqref="D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61" t="s">
        <v>25</v>
      </c>
      <c r="D2" s="61"/>
      <c r="E2" s="61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2" t="s">
        <v>30</v>
      </c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41">
        <v>1</v>
      </c>
      <c r="B16" s="20" t="s">
        <v>15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51">
        <v>1</v>
      </c>
      <c r="B18" s="53" t="s">
        <v>28</v>
      </c>
      <c r="C18" s="45" t="s">
        <v>34</v>
      </c>
      <c r="D18" s="21">
        <v>43.84</v>
      </c>
      <c r="E18" s="21">
        <v>653.98</v>
      </c>
      <c r="F18" s="21">
        <v>1706.48</v>
      </c>
      <c r="G18" s="21">
        <v>92.07</v>
      </c>
      <c r="H18" s="46">
        <f>ROUND(D18+E18+F18+G18,2)</f>
        <v>2496.37</v>
      </c>
    </row>
    <row r="19" spans="1:9" s="25" customFormat="1" ht="13.5" x14ac:dyDescent="0.25">
      <c r="A19" s="22"/>
      <c r="B19" s="47" t="s">
        <v>0</v>
      </c>
      <c r="C19" s="50" t="s">
        <v>17</v>
      </c>
      <c r="D19" s="48">
        <f>D18</f>
        <v>43.84</v>
      </c>
      <c r="E19" s="48">
        <f>E18</f>
        <v>653.98</v>
      </c>
      <c r="F19" s="48">
        <f>F18</f>
        <v>1706.48</v>
      </c>
      <c r="G19" s="48">
        <f>G18</f>
        <v>92.07</v>
      </c>
      <c r="H19" s="48">
        <f>ROUND(D19+E19+F19+G19,2)</f>
        <v>2496.37</v>
      </c>
      <c r="I19" s="24"/>
    </row>
    <row r="20" spans="1:9" x14ac:dyDescent="0.2">
      <c r="A20" s="58" t="s">
        <v>20</v>
      </c>
      <c r="B20" s="59"/>
      <c r="C20" s="59"/>
      <c r="D20" s="59"/>
      <c r="E20" s="59"/>
      <c r="F20" s="59"/>
      <c r="G20" s="59"/>
      <c r="H20" s="60"/>
    </row>
    <row r="21" spans="1:9" x14ac:dyDescent="0.2">
      <c r="A21" s="52">
        <v>2</v>
      </c>
      <c r="B21" s="53" t="s">
        <v>29</v>
      </c>
      <c r="C21" s="45" t="s">
        <v>35</v>
      </c>
      <c r="D21" s="21">
        <v>0</v>
      </c>
      <c r="E21" s="21">
        <v>0</v>
      </c>
      <c r="F21" s="21">
        <v>0</v>
      </c>
      <c r="G21" s="21">
        <v>399.72</v>
      </c>
      <c r="H21" s="46">
        <f>ROUND(D21+E21+F21+G21,2)</f>
        <v>399.72</v>
      </c>
    </row>
    <row r="22" spans="1:9" s="25" customFormat="1" ht="13.5" x14ac:dyDescent="0.25">
      <c r="A22" s="22"/>
      <c r="B22" s="47" t="s">
        <v>0</v>
      </c>
      <c r="C22" s="50" t="s">
        <v>22</v>
      </c>
      <c r="D22" s="48">
        <f>D21</f>
        <v>0</v>
      </c>
      <c r="E22" s="48">
        <f>E21</f>
        <v>0</v>
      </c>
      <c r="F22" s="48">
        <f>F21</f>
        <v>0</v>
      </c>
      <c r="G22" s="48">
        <f>G21</f>
        <v>399.72</v>
      </c>
      <c r="H22" s="48">
        <f>ROUND(D22+E22+F22+G22,2)</f>
        <v>399.72</v>
      </c>
    </row>
    <row r="23" spans="1:9" s="25" customFormat="1" ht="13.5" x14ac:dyDescent="0.25">
      <c r="A23" s="22"/>
      <c r="B23" s="47"/>
      <c r="C23" s="30" t="s">
        <v>21</v>
      </c>
      <c r="D23" s="49">
        <f>ROUND(D19+D22,2)</f>
        <v>43.84</v>
      </c>
      <c r="E23" s="49">
        <f>ROUND(E19+E22,2)</f>
        <v>653.98</v>
      </c>
      <c r="F23" s="49">
        <f>ROUND(F19+F22,2)</f>
        <v>1706.48</v>
      </c>
      <c r="G23" s="49">
        <f>ROUND(G19+G22,2)</f>
        <v>491.79</v>
      </c>
      <c r="H23" s="48">
        <f>ROUND(D23+E23+F23+G23,2)</f>
        <v>2896.09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27</v>
      </c>
      <c r="D24" s="26">
        <f>D23*0.18</f>
        <v>7.8912000000000004</v>
      </c>
      <c r="E24" s="26">
        <f>E23*0.18</f>
        <v>117.71639999999999</v>
      </c>
      <c r="F24" s="26">
        <f>F23*0.18</f>
        <v>307.16640000000001</v>
      </c>
      <c r="G24" s="26">
        <f>G23*0.18</f>
        <v>88.522199999999998</v>
      </c>
      <c r="H24" s="23">
        <f>ROUND(D24+E24+F24+G24,2)</f>
        <v>521.29999999999995</v>
      </c>
    </row>
    <row r="25" spans="1:9" s="33" customFormat="1" x14ac:dyDescent="0.2">
      <c r="A25" s="30"/>
      <c r="B25" s="31"/>
      <c r="C25" s="27" t="s">
        <v>19</v>
      </c>
      <c r="D25" s="38">
        <f>D23+D24</f>
        <v>51.731200000000001</v>
      </c>
      <c r="E25" s="38">
        <f>E23+E24</f>
        <v>771.69640000000004</v>
      </c>
      <c r="F25" s="38">
        <f>F23+F24</f>
        <v>2013.6464000000001</v>
      </c>
      <c r="G25" s="38">
        <f>G23+G24</f>
        <v>580.31220000000008</v>
      </c>
      <c r="H25" s="38">
        <f>D25+E25+F25+G25</f>
        <v>3417.3861999999999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2"/>
      <c r="B27" s="35" t="s">
        <v>32</v>
      </c>
      <c r="C27" s="36"/>
      <c r="D27" s="43"/>
      <c r="E27" s="44"/>
      <c r="F27" s="43"/>
      <c r="G27" s="43"/>
      <c r="H27" s="43"/>
      <c r="I27" s="32"/>
    </row>
    <row r="28" spans="1:9" s="33" customFormat="1" ht="19.5" customHeight="1" x14ac:dyDescent="0.2">
      <c r="A28" s="42"/>
      <c r="B28" s="35" t="s">
        <v>31</v>
      </c>
      <c r="C28" s="66"/>
      <c r="D28" s="43"/>
      <c r="E28" s="54"/>
      <c r="F28" s="54"/>
      <c r="G28" s="54"/>
      <c r="H28" s="54"/>
      <c r="I28" s="54"/>
    </row>
    <row r="29" spans="1:9" s="33" customFormat="1" ht="17.25" customHeight="1" x14ac:dyDescent="0.2">
      <c r="A29" s="42"/>
      <c r="B29" s="35"/>
      <c r="C29" s="67"/>
      <c r="D29" s="43"/>
      <c r="E29" s="43"/>
      <c r="F29" s="43"/>
      <c r="G29" s="43"/>
      <c r="H29" s="43"/>
      <c r="I29" s="32"/>
    </row>
    <row r="30" spans="1:9" x14ac:dyDescent="0.2">
      <c r="B30" s="2" t="s">
        <v>0</v>
      </c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8:G28"/>
    <mergeCell ref="H28:I28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2015-07-23T04:59:24Z</cp:lastPrinted>
  <dcterms:created xsi:type="dcterms:W3CDTF">2014-04-07T07:25:46Z</dcterms:created>
  <dcterms:modified xsi:type="dcterms:W3CDTF">2015-07-23T05:03:42Z</dcterms:modified>
</cp:coreProperties>
</file>