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85\"/>
    </mc:Choice>
  </mc:AlternateContent>
  <bookViews>
    <workbookView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ССР!$A$1:$H$28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F25" i="13"/>
  <c r="E25" i="13"/>
  <c r="D25" i="13"/>
  <c r="G24" i="13"/>
  <c r="F24" i="13"/>
  <c r="E24" i="13"/>
  <c r="D24" i="13"/>
  <c r="G19" i="13" l="1"/>
  <c r="F19" i="13"/>
  <c r="H21" i="13" l="1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G23" i="13" l="1"/>
  <c r="H23" i="13" s="1"/>
  <c r="H24" i="13" l="1"/>
  <c r="H25" i="13" l="1"/>
</calcChain>
</file>

<file path=xl/sharedStrings.xml><?xml version="1.0" encoding="utf-8"?>
<sst xmlns="http://schemas.openxmlformats.org/spreadsheetml/2006/main" count="48" uniqueCount="36">
  <si>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</si>
  <si>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</si>
  <si>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</si>
  <si>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</si>
  <si>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</si>
  <si>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</si>
  <si>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</si>
  <si>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</si>
  <si>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</si>
  <si>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</si>
  <si>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</si>
  <si>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</si>
  <si>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</si>
  <si>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</si>
  <si>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</si>
  <si>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</si>
  <si>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</si>
  <si>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</si>
  <si>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</si>
  <si>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</si>
  <si>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</si>
  <si>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</si>
  <si>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</si>
  <si>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</si>
  <si>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</si>
  <si>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Заказчик:</t>
  </si>
  <si>
    <t>РФКР МКД ТО</t>
  </si>
  <si>
    <t>СВОДНЫЙ СМЕТНЫЙ РАСЧЕТ СТОИМОСТИ СТРОИТЕЛЬСТВА (КАПИТАЛЬНОГО РЕМОНТА)</t>
  </si>
  <si>
    <t>02-01</t>
  </si>
  <si>
    <t xml:space="preserve">объектный сметный расчет </t>
  </si>
  <si>
    <t>07-01</t>
  </si>
  <si>
    <t>Капитальный  ремонт общего имущества многоквартирного дома по адресу: Томская область, г. Томск, тракт Иркутский, д.85.</t>
  </si>
  <si>
    <t xml:space="preserve">Директор </t>
  </si>
  <si>
    <t xml:space="preserve">Сметчик </t>
  </si>
  <si>
    <t xml:space="preserve">средства на покрытие затрат по уплате НДС - 18%                                                                    </t>
  </si>
  <si>
    <t>18 795,63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</si>
</sst>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00"/>
    <numFmt numFmtId="166" formatCode="#,##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165" fontId="2" fillId="0" borderId="2" xfId="0" quotePrefix="1" applyNumberFormat="1" applyFont="1" applyFill="1" applyBorder="1" applyAlignment="1">
      <alignment horizontal="right" vertical="top" wrapText="1"/>
    </xf>
    <xf numFmtId="166" fontId="2" fillId="0" borderId="2" xfId="0" quotePrefix="1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G38" sqref="G38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55" t="s">
        <v>26</v>
      </c>
      <c r="D2" s="55"/>
      <c r="E2" s="55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6" t="s">
        <v>31</v>
      </c>
      <c r="D9" s="56"/>
      <c r="E9" s="56"/>
      <c r="F9" s="56"/>
      <c r="G9" s="56"/>
      <c r="H9" s="5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7" t="s">
        <v>6</v>
      </c>
      <c r="B12" s="58" t="s">
        <v>7</v>
      </c>
      <c r="C12" s="57" t="s">
        <v>8</v>
      </c>
      <c r="D12" s="59" t="s">
        <v>9</v>
      </c>
      <c r="E12" s="59"/>
      <c r="F12" s="59"/>
      <c r="G12" s="59"/>
      <c r="H12" s="57" t="s">
        <v>10</v>
      </c>
    </row>
    <row r="13" spans="1:9" x14ac:dyDescent="0.2">
      <c r="A13" s="57"/>
      <c r="B13" s="58"/>
      <c r="C13" s="57"/>
      <c r="D13" s="57" t="s">
        <v>11</v>
      </c>
      <c r="E13" s="57" t="s">
        <v>12</v>
      </c>
      <c r="F13" s="57" t="s">
        <v>13</v>
      </c>
      <c r="G13" s="57" t="s">
        <v>14</v>
      </c>
      <c r="H13" s="57"/>
    </row>
    <row r="14" spans="1:9" x14ac:dyDescent="0.2">
      <c r="A14" s="57"/>
      <c r="B14" s="58"/>
      <c r="C14" s="57"/>
      <c r="D14" s="57"/>
      <c r="E14" s="57"/>
      <c r="F14" s="57"/>
      <c r="G14" s="57"/>
      <c r="H14" s="57"/>
    </row>
    <row r="15" spans="1:9" x14ac:dyDescent="0.2">
      <c r="A15" s="57"/>
      <c r="B15" s="58"/>
      <c r="C15" s="57"/>
      <c r="D15" s="57"/>
      <c r="E15" s="57"/>
      <c r="F15" s="57"/>
      <c r="G15" s="57"/>
      <c r="H15" s="57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60" t="s">
        <v>16</v>
      </c>
      <c r="B17" s="61"/>
      <c r="C17" s="61"/>
      <c r="D17" s="61"/>
      <c r="E17" s="61"/>
      <c r="F17" s="61"/>
      <c r="G17" s="61"/>
      <c r="H17" s="62"/>
    </row>
    <row r="18" spans="1:9" x14ac:dyDescent="0.2">
      <c r="A18" s="52">
        <v>1</v>
      </c>
      <c r="B18" s="54" t="s">
        <v>28</v>
      </c>
      <c r="C18" s="46" t="s">
        <v>29</v>
      </c>
      <c r="D18" s="21">
        <v>241.06</v>
      </c>
      <c r="E18" s="21">
        <v>3599.95</v>
      </c>
      <c r="F18" s="21">
        <v>9383.33</v>
      </c>
      <c r="G18" s="21">
        <v>506.26</v>
      </c>
      <c r="H18" s="47">
        <f>ROUND(D18+E18+F18+G18,2)</f>
        <v>13730.6</v>
      </c>
    </row>
    <row r="19" spans="1:9" s="25" customFormat="1" ht="13.5" x14ac:dyDescent="0.25">
      <c r="A19" s="22"/>
      <c r="B19" s="48" t="s">
        <v>0</v>
      </c>
      <c r="C19" s="51" t="s">
        <v>17</v>
      </c>
      <c r="D19" s="49">
        <f>D18</f>
        <v>241.06</v>
      </c>
      <c r="E19" s="49">
        <f>E18</f>
        <v>3599.95</v>
      </c>
      <c r="F19" s="49">
        <f>F18</f>
        <v>9383.33</v>
      </c>
      <c r="G19" s="49">
        <f>G18</f>
        <v>506.26</v>
      </c>
      <c r="H19" s="49">
        <f>ROUND(D19+E19+F19+G19,2)</f>
        <v>13730.6</v>
      </c>
      <c r="I19" s="24"/>
    </row>
    <row r="20" spans="1:9" x14ac:dyDescent="0.2">
      <c r="A20" s="63" t="s">
        <v>20</v>
      </c>
      <c r="B20" s="64"/>
      <c r="C20" s="64"/>
      <c r="D20" s="64"/>
      <c r="E20" s="64"/>
      <c r="F20" s="64"/>
      <c r="G20" s="64"/>
      <c r="H20" s="65"/>
    </row>
    <row r="21" spans="1:9" x14ac:dyDescent="0.2">
      <c r="A21" s="53">
        <v>2</v>
      </c>
      <c r="B21" s="54" t="s">
        <v>30</v>
      </c>
      <c r="C21" s="46" t="s">
        <v>29</v>
      </c>
      <c r="D21" s="21">
        <v>0</v>
      </c>
      <c r="E21" s="21">
        <v>0</v>
      </c>
      <c r="F21" s="21">
        <v>0</v>
      </c>
      <c r="G21" s="21">
        <v>2197.9</v>
      </c>
      <c r="H21" s="47">
        <f>ROUND(D21+E21+F21+G21,2)</f>
        <v>2197.9</v>
      </c>
    </row>
    <row r="22" spans="1:9" s="25" customFormat="1" ht="13.5" x14ac:dyDescent="0.25">
      <c r="A22" s="22"/>
      <c r="B22" s="48" t="s">
        <v>0</v>
      </c>
      <c r="C22" s="51" t="s">
        <v>22</v>
      </c>
      <c r="D22" s="49">
        <f>D21</f>
        <v>0</v>
      </c>
      <c r="E22" s="49">
        <f>E21</f>
        <v>0</v>
      </c>
      <c r="F22" s="49">
        <f>F21</f>
        <v>0</v>
      </c>
      <c r="G22" s="49">
        <f>G21</f>
        <v>2197.9</v>
      </c>
      <c r="H22" s="49">
        <f>ROUND(D22+E22+F22+G22,2)</f>
        <v>2197.9</v>
      </c>
    </row>
    <row r="23" spans="1:9" s="25" customFormat="1" ht="13.5" x14ac:dyDescent="0.25">
      <c r="A23" s="22"/>
      <c r="B23" s="48"/>
      <c r="C23" s="30" t="s">
        <v>21</v>
      </c>
      <c r="D23" s="50">
        <f>ROUND(D19+D22,2)</f>
        <v>241.06</v>
      </c>
      <c r="E23" s="50">
        <f>ROUND(E19+E22,2)</f>
        <v>3599.95</v>
      </c>
      <c r="F23" s="50">
        <f>ROUND(F19+F22,2)</f>
        <v>9383.33</v>
      </c>
      <c r="G23" s="50">
        <f>ROUND(G19+G22,2)</f>
        <v>2704.16</v>
      </c>
      <c r="H23" s="49">
        <f>ROUND(D23+E23+F23+G23,2)</f>
        <v>15928.5</v>
      </c>
      <c r="I23" s="24"/>
    </row>
    <row r="24" spans="1:9" s="25" customFormat="1" ht="13.5" x14ac:dyDescent="0.2">
      <c r="A24" s="41">
        <v>3</v>
      </c>
      <c r="B24" s="28" t="s">
        <v>18</v>
      </c>
      <c r="C24" s="29" t="s">
        <v>34</v>
      </c>
      <c r="D24" s="26">
        <f>D23*0.18</f>
        <v>43.390799999999999</v>
      </c>
      <c r="E24" s="26">
        <f>E23*0.18</f>
        <v>647.99099999999999</v>
      </c>
      <c r="F24" s="26">
        <f>F23*0.18</f>
        <v>1688.9993999999999</v>
      </c>
      <c r="G24" s="26">
        <f>G23*0.18</f>
        <v>486.74879999999996</v>
      </c>
      <c r="H24" s="23">
        <f>ROUND(D24+E24+F24+G24,2)</f>
        <v>2867.13</v>
      </c>
    </row>
    <row r="25" spans="1:9" s="33" customFormat="1" x14ac:dyDescent="0.2">
      <c r="A25" s="30"/>
      <c r="B25" s="31"/>
      <c r="C25" s="27" t="s">
        <v>19</v>
      </c>
      <c r="D25" s="66">
        <f>D23+D24</f>
        <v>284.45080000000002</v>
      </c>
      <c r="E25" s="67">
        <f>E23+E24</f>
        <v>4247.9409999999998</v>
      </c>
      <c r="F25" s="66">
        <f>F23+F24</f>
        <v>11072.329400000001</v>
      </c>
      <c r="G25" s="66">
        <f>G23+G24</f>
        <v>3190.9087999999997</v>
      </c>
      <c r="H25" s="39">
        <f>D25+E25+F25+G25</f>
        <v>18795.63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3"/>
      <c r="B27" s="35" t="s">
        <v>32</v>
      </c>
      <c r="C27" s="36"/>
      <c r="D27" s="44"/>
      <c r="E27" s="45" t="s">
        <v>25</v>
      </c>
      <c r="F27" s="44"/>
      <c r="G27" s="44"/>
      <c r="H27" s="44"/>
      <c r="I27" s="32"/>
    </row>
    <row r="28" spans="1:9" s="33" customFormat="1" ht="17.25" customHeight="1" x14ac:dyDescent="0.2">
      <c r="A28" s="43"/>
      <c r="B28" s="35" t="s">
        <v>33</v>
      </c>
      <c r="C28" s="38"/>
      <c r="D28" s="44"/>
      <c r="E28" s="44"/>
      <c r="F28" s="44"/>
      <c r="G28" s="44"/>
      <c r="H28" s="44"/>
      <c r="I28" s="32"/>
    </row>
    <row r="29" spans="1:9" x14ac:dyDescent="0.2">
      <c r="B29" s="2" t="s">
        <v>0</v>
      </c>
      <c r="D29" s="37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2015-07-27T09:04:06Z</cp:lastPrinted>
  <dcterms:created xsi:type="dcterms:W3CDTF">2014-04-07T07:25:46Z</dcterms:created>
  <dcterms:modified xsi:type="dcterms:W3CDTF">2015-08-12T08:52:38Z</dcterms:modified>
</cp:coreProperties>
</file>