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.,85,п.3,4,5,6,10,11\"/>
    </mc:Choice>
  </mc:AlternateContent>
  <bookViews>
    <workbookView xWindow="0" yWindow="0" windowWidth="19200" windowHeight="11595"/>
  </bookViews>
  <sheets>
    <sheet name="ССР п3,4,5,6,10,11" sheetId="15" r:id="rId1"/>
  </sheets>
  <definedNames>
    <definedName name="__chapters__" localSheetId="0">'ССР п3,4,5,6,10,11'!$17:$19</definedName>
    <definedName name="__chapters__">#REF!</definedName>
    <definedName name="__itogi__" localSheetId="0">'ССР п3,4,5,6,10,11'!#REF!</definedName>
    <definedName name="__itogi__">#REF!</definedName>
    <definedName name="__itogo__" localSheetId="0">'ССР п3,4,5,6,10,11'!$19:$19</definedName>
    <definedName name="__itogo__">#REF!</definedName>
    <definedName name="__position__" localSheetId="0">'ССР п3,4,5,6,10,11'!#REF!</definedName>
    <definedName name="__position__">#REF!</definedName>
    <definedName name="__smet__" localSheetId="0">'ССР п3,4,5,6,10,11'!$A$1:$H$29</definedName>
    <definedName name="__smet__">#REF!</definedName>
    <definedName name="__vsego__" localSheetId="0">'ССР п3,4,5,6,10,11'!#REF!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5" l="1"/>
  <c r="F25" i="15"/>
  <c r="E25" i="15"/>
  <c r="D25" i="15"/>
  <c r="F24" i="15"/>
  <c r="E24" i="15"/>
  <c r="D24" i="15"/>
  <c r="G22" i="15" l="1"/>
  <c r="F22" i="15"/>
  <c r="E22" i="15"/>
  <c r="D22" i="15"/>
  <c r="H21" i="15"/>
  <c r="G19" i="15"/>
  <c r="F19" i="15"/>
  <c r="E19" i="15"/>
  <c r="D19" i="15"/>
  <c r="D23" i="15" s="1"/>
  <c r="H18" i="15"/>
  <c r="E23" i="15" l="1"/>
  <c r="H22" i="15"/>
  <c r="G23" i="15"/>
  <c r="H19" i="15"/>
  <c r="F23" i="15"/>
  <c r="H23" i="15" l="1"/>
  <c r="H24" i="15" l="1"/>
  <c r="H25" i="15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<sst xmlns="http://schemas.openxmlformats.org/spreadsheetml/2006/main" count="46" uniqueCount="36">
  <si>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</si>
  <si>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</si>
  <si>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</si>
  <si>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</si>
  <si>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</si>
  <si>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</si>
  <si>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</si>
  <si>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</si>
  <si>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</si>
  <si>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</si>
  <si>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</si>
  <si>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</si>
  <si>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</si>
  <si>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</si>
  <si>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</si>
  <si>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</si>
  <si>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</si>
  <si>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</si>
  <si>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</si>
  <si>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</si>
  <si>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</si>
  <si>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</si>
  <si>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</si>
  <si>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</si>
  <si>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</si>
  <si>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</si>
  <si>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</si>
  <si>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Директор ООО "Томсктехсервис":</t>
  </si>
  <si>
    <t>Сметчик ООО "Томстехсервис"</t>
  </si>
  <si>
    <t>ОСР №02-01</t>
  </si>
  <si>
    <t>ОСР №07-01</t>
  </si>
  <si>
    <t>замена лифтового оборудования</t>
  </si>
  <si>
    <t>пусконаладочные работы</t>
  </si>
  <si>
    <t>Капитальный  ремонт общего имущества многоквартирного дома по адресу: Томская область, г. Томск, тракт Иркутский, д.85, п.3,4,5,6,10,11.</t>
  </si>
  <si>
    <t xml:space="preserve">средства на покрытие затрат по уплате НДС - 18%                                                           </t>
  </si>
  <si>
    <t>10 252,15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</si>
</sst>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8" t="s">
        <v>25</v>
      </c>
      <c r="D2" s="58"/>
      <c r="E2" s="58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2" t="s">
        <v>33</v>
      </c>
      <c r="C9" s="62"/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9" t="s">
        <v>6</v>
      </c>
      <c r="B12" s="60" t="s">
        <v>7</v>
      </c>
      <c r="C12" s="59" t="s">
        <v>8</v>
      </c>
      <c r="D12" s="61" t="s">
        <v>9</v>
      </c>
      <c r="E12" s="61"/>
      <c r="F12" s="61"/>
      <c r="G12" s="61"/>
      <c r="H12" s="59" t="s">
        <v>10</v>
      </c>
    </row>
    <row r="13" spans="1:9" x14ac:dyDescent="0.2">
      <c r="A13" s="59"/>
      <c r="B13" s="60"/>
      <c r="C13" s="59"/>
      <c r="D13" s="59" t="s">
        <v>11</v>
      </c>
      <c r="E13" s="59" t="s">
        <v>12</v>
      </c>
      <c r="F13" s="59" t="s">
        <v>13</v>
      </c>
      <c r="G13" s="59" t="s">
        <v>14</v>
      </c>
      <c r="H13" s="59"/>
    </row>
    <row r="14" spans="1:9" x14ac:dyDescent="0.2">
      <c r="A14" s="59"/>
      <c r="B14" s="60"/>
      <c r="C14" s="59"/>
      <c r="D14" s="59"/>
      <c r="E14" s="59"/>
      <c r="F14" s="59"/>
      <c r="G14" s="59"/>
      <c r="H14" s="59"/>
    </row>
    <row r="15" spans="1:9" x14ac:dyDescent="0.2">
      <c r="A15" s="59"/>
      <c r="B15" s="60"/>
      <c r="C15" s="59"/>
      <c r="D15" s="59"/>
      <c r="E15" s="59"/>
      <c r="F15" s="59"/>
      <c r="G15" s="59"/>
      <c r="H15" s="59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54" t="s">
        <v>16</v>
      </c>
      <c r="B17" s="55"/>
      <c r="C17" s="55"/>
      <c r="D17" s="55"/>
      <c r="E17" s="55"/>
      <c r="F17" s="55"/>
      <c r="G17" s="55"/>
      <c r="H17" s="56"/>
    </row>
    <row r="18" spans="1:9" x14ac:dyDescent="0.2">
      <c r="A18" s="50">
        <v>1</v>
      </c>
      <c r="B18" s="52" t="s">
        <v>29</v>
      </c>
      <c r="C18" s="44" t="s">
        <v>31</v>
      </c>
      <c r="D18" s="21">
        <v>131.52000000000001</v>
      </c>
      <c r="E18" s="21">
        <v>1961.94</v>
      </c>
      <c r="F18" s="21">
        <v>5119.4399999999996</v>
      </c>
      <c r="G18" s="21">
        <v>276.20999999999998</v>
      </c>
      <c r="H18" s="45">
        <f>ROUND(D18+E18+F18+G18,2)</f>
        <v>7489.11</v>
      </c>
    </row>
    <row r="19" spans="1:9" s="25" customFormat="1" ht="13.5" x14ac:dyDescent="0.25">
      <c r="A19" s="22"/>
      <c r="B19" s="46" t="s">
        <v>0</v>
      </c>
      <c r="C19" s="49" t="s">
        <v>17</v>
      </c>
      <c r="D19" s="47">
        <f>D18</f>
        <v>131.52000000000001</v>
      </c>
      <c r="E19" s="47">
        <f>E18</f>
        <v>1961.94</v>
      </c>
      <c r="F19" s="47">
        <f>F18</f>
        <v>5119.4399999999996</v>
      </c>
      <c r="G19" s="47">
        <f>G18</f>
        <v>276.20999999999998</v>
      </c>
      <c r="H19" s="47">
        <f>ROUND(D19+E19+F19+G19,2)</f>
        <v>7489.11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1">
        <v>2</v>
      </c>
      <c r="B21" s="52" t="s">
        <v>30</v>
      </c>
      <c r="C21" s="44" t="s">
        <v>32</v>
      </c>
      <c r="D21" s="21">
        <v>0</v>
      </c>
      <c r="E21" s="21">
        <v>0</v>
      </c>
      <c r="F21" s="21">
        <v>0</v>
      </c>
      <c r="G21" s="21">
        <v>1199.1500000000001</v>
      </c>
      <c r="H21" s="45">
        <f>ROUND(D21+E21+F21+G21,2)</f>
        <v>1199.1500000000001</v>
      </c>
    </row>
    <row r="22" spans="1:9" s="25" customFormat="1" ht="13.5" x14ac:dyDescent="0.25">
      <c r="A22" s="22"/>
      <c r="B22" s="46" t="s">
        <v>0</v>
      </c>
      <c r="C22" s="49" t="s">
        <v>22</v>
      </c>
      <c r="D22" s="47">
        <f>D21</f>
        <v>0</v>
      </c>
      <c r="E22" s="47">
        <f>E21</f>
        <v>0</v>
      </c>
      <c r="F22" s="47">
        <f>F21</f>
        <v>0</v>
      </c>
      <c r="G22" s="47">
        <f>G21</f>
        <v>1199.1500000000001</v>
      </c>
      <c r="H22" s="47">
        <f>ROUND(D22+E22+F22+G22,2)</f>
        <v>1199.1500000000001</v>
      </c>
    </row>
    <row r="23" spans="1:9" s="25" customFormat="1" ht="13.5" x14ac:dyDescent="0.25">
      <c r="A23" s="22"/>
      <c r="B23" s="46"/>
      <c r="C23" s="30" t="s">
        <v>21</v>
      </c>
      <c r="D23" s="48">
        <f>ROUND(D19+D22,2)</f>
        <v>131.52000000000001</v>
      </c>
      <c r="E23" s="48">
        <f>ROUND(E19+E22,2)</f>
        <v>1961.94</v>
      </c>
      <c r="F23" s="48">
        <f>ROUND(F19+F22,2)</f>
        <v>5119.4399999999996</v>
      </c>
      <c r="G23" s="48">
        <f>ROUND(G19+G22,2)</f>
        <v>1475.36</v>
      </c>
      <c r="H23" s="47">
        <f>ROUND(D23+E23+F23+G23,2)</f>
        <v>8688.26</v>
      </c>
      <c r="I23" s="24"/>
    </row>
    <row r="24" spans="1:9" s="25" customFormat="1" ht="13.5" x14ac:dyDescent="0.2">
      <c r="A24" s="40">
        <v>6</v>
      </c>
      <c r="B24" s="28" t="s">
        <v>18</v>
      </c>
      <c r="C24" s="29" t="s">
        <v>34</v>
      </c>
      <c r="D24" s="26">
        <f>D23*0.18</f>
        <v>23.6736</v>
      </c>
      <c r="E24" s="26">
        <f>E23*0.18</f>
        <v>353.14920000000001</v>
      </c>
      <c r="F24" s="26">
        <f>F23*0.18</f>
        <v>921.49919999999986</v>
      </c>
      <c r="G24" s="26">
        <v>265.57</v>
      </c>
      <c r="H24" s="23">
        <f>ROUND(D24+E24+F24+G24,2)</f>
        <v>1563.89</v>
      </c>
    </row>
    <row r="25" spans="1:9" s="33" customFormat="1" x14ac:dyDescent="0.2">
      <c r="A25" s="30"/>
      <c r="B25" s="31"/>
      <c r="C25" s="27" t="s">
        <v>19</v>
      </c>
      <c r="D25" s="38">
        <f>D23+D24</f>
        <v>155.1936</v>
      </c>
      <c r="E25" s="38">
        <f>E23+E24</f>
        <v>2315.0891999999999</v>
      </c>
      <c r="F25" s="38">
        <f>F23+F24</f>
        <v>6040.9391999999998</v>
      </c>
      <c r="G25" s="38">
        <f>G23+G24</f>
        <v>1740.9299999999998</v>
      </c>
      <c r="H25" s="38">
        <f>D25+E25+F25+G25</f>
        <v>10252.152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27</v>
      </c>
      <c r="C27" s="36"/>
      <c r="D27" s="42"/>
      <c r="E27" s="43"/>
      <c r="F27" s="42"/>
      <c r="G27" s="42"/>
      <c r="H27" s="42"/>
      <c r="I27" s="32"/>
    </row>
    <row r="28" spans="1:9" s="33" customFormat="1" ht="19.5" customHeight="1" x14ac:dyDescent="0.2">
      <c r="A28" s="41"/>
      <c r="B28" s="35" t="s">
        <v>28</v>
      </c>
      <c r="C28" s="36"/>
      <c r="D28" s="42"/>
      <c r="E28" s="57"/>
      <c r="F28" s="57"/>
      <c r="G28" s="57"/>
      <c r="H28" s="57"/>
      <c r="I28" s="57"/>
    </row>
    <row r="29" spans="1:9" s="33" customFormat="1" ht="17.25" customHeight="1" x14ac:dyDescent="0.2">
      <c r="A29" s="41"/>
      <c r="B29" s="35"/>
      <c r="C29" s="66"/>
      <c r="D29" s="42"/>
      <c r="E29" s="42"/>
      <c r="F29" s="42"/>
      <c r="G29" s="42"/>
      <c r="H29" s="42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A12:A15"/>
    <mergeCell ref="B12:B15"/>
    <mergeCell ref="C12:C15"/>
    <mergeCell ref="D12:G12"/>
    <mergeCell ref="H12:H15"/>
    <mergeCell ref="D13:D15"/>
    <mergeCell ref="E13:E15"/>
    <mergeCell ref="F13:F15"/>
    <mergeCell ref="B9:H9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п3,4,5,6,10,11</vt:lpstr>
      <vt:lpstr>'ССР п3,4,5,6,10,11'!__chapters__</vt:lpstr>
      <vt:lpstr>'ССР п3,4,5,6,10,11'!__itogo__</vt:lpstr>
      <vt:lpstr>'ССР п3,4,5,6,10,11'!__smet__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2015-08-20T11:28:28Z</cp:lastPrinted>
  <dcterms:created xsi:type="dcterms:W3CDTF">2014-04-07T07:25:46Z</dcterms:created>
  <dcterms:modified xsi:type="dcterms:W3CDTF">2015-08-20T11:28:32Z</dcterms:modified>
</cp:coreProperties>
</file>