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06.11.15\Нахимова,12-2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(5)'!$A$1:$H$28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(5)'!$A$1:$H$28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3" l="1"/>
  <c r="E25" i="13"/>
  <c r="D25" i="13"/>
  <c r="G24" i="13"/>
  <c r="F24" i="13"/>
  <c r="E24" i="13"/>
  <c r="D24" i="13"/>
  <c r="G22" i="13" l="1"/>
  <c r="E19" i="13"/>
  <c r="D19" i="13"/>
  <c r="G19" i="13"/>
  <c r="F22" i="13"/>
  <c r="E22" i="13"/>
  <c r="D22" i="13"/>
  <c r="F19" i="13"/>
  <c r="F23" i="13" l="1"/>
  <c r="H22" i="13"/>
  <c r="G23" i="13"/>
  <c r="E23" i="13"/>
  <c r="H19" i="13"/>
  <c r="D23" i="13"/>
  <c r="H18" i="13"/>
  <c r="H21" i="13"/>
  <c r="H23" i="13" l="1"/>
  <c r="H24" i="13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<sst xmlns="http://schemas.openxmlformats.org/spreadsheetml/2006/main" count="46" uniqueCount="36">
  <si>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</si>
  <si>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</si>
  <si>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</si>
  <si>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</si>
  <si>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</si>
  <si>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</si>
  <si>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</si>
  <si>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</si>
  <si>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</si>
  <si>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</si>
  <si>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</si>
  <si>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</si>
  <si>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</si>
  <si>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</si>
  <si>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</si>
  <si>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</si>
  <si>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</si>
  <si>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</si>
  <si>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</si>
  <si>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</si>
  <si>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</si>
  <si>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</si>
  <si>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</si>
  <si>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</si>
  <si>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</si>
  <si>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</si>
  <si>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</si>
  <si>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</si>
  <si>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</si>
  <si>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Капитальный  ремонт общего имущества многоквартирного дома по адресу: Томская область, г. Томск, пер.Нахимова, д.12, корпус 2.</t>
  </si>
  <si>
    <t>ОСР №02-01</t>
  </si>
  <si>
    <t>ОСР №07-01</t>
  </si>
  <si>
    <t xml:space="preserve">средства на покрытие затрат по уплате НДС - 18%                                                </t>
  </si>
  <si>
    <t xml:space="preserve">Сметчик </t>
  </si>
  <si>
    <t xml:space="preserve">Директор </t>
  </si>
  <si>
    <t>3 417 479, 42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</si>
</sst>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1"/>
      <c r="E1" s="41"/>
      <c r="F1" s="4"/>
      <c r="G1" s="4"/>
      <c r="H1" s="5" t="s">
        <v>1</v>
      </c>
    </row>
    <row r="2" spans="1:9" ht="15" customHeight="1" x14ac:dyDescent="0.2">
      <c r="B2" s="2" t="s">
        <v>2</v>
      </c>
      <c r="C2" s="61" t="s">
        <v>25</v>
      </c>
      <c r="D2" s="61"/>
      <c r="E2" s="61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5" t="s">
        <v>29</v>
      </c>
      <c r="C9" s="65"/>
      <c r="D9" s="65"/>
      <c r="E9" s="65"/>
      <c r="F9" s="65"/>
      <c r="G9" s="65"/>
      <c r="H9" s="65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2" t="s">
        <v>6</v>
      </c>
      <c r="B12" s="63" t="s">
        <v>7</v>
      </c>
      <c r="C12" s="62" t="s">
        <v>8</v>
      </c>
      <c r="D12" s="64" t="s">
        <v>9</v>
      </c>
      <c r="E12" s="64"/>
      <c r="F12" s="64"/>
      <c r="G12" s="64"/>
      <c r="H12" s="62" t="s">
        <v>10</v>
      </c>
    </row>
    <row r="13" spans="1:9" x14ac:dyDescent="0.2">
      <c r="A13" s="62"/>
      <c r="B13" s="63"/>
      <c r="C13" s="62"/>
      <c r="D13" s="62" t="s">
        <v>11</v>
      </c>
      <c r="E13" s="62" t="s">
        <v>12</v>
      </c>
      <c r="F13" s="62" t="s">
        <v>13</v>
      </c>
      <c r="G13" s="62" t="s">
        <v>14</v>
      </c>
      <c r="H13" s="62"/>
    </row>
    <row r="14" spans="1:9" x14ac:dyDescent="0.2">
      <c r="A14" s="62"/>
      <c r="B14" s="63"/>
      <c r="C14" s="62"/>
      <c r="D14" s="62"/>
      <c r="E14" s="62"/>
      <c r="F14" s="62"/>
      <c r="G14" s="62"/>
      <c r="H14" s="62"/>
    </row>
    <row r="15" spans="1:9" x14ac:dyDescent="0.2">
      <c r="A15" s="62"/>
      <c r="B15" s="63"/>
      <c r="C15" s="62"/>
      <c r="D15" s="62"/>
      <c r="E15" s="62"/>
      <c r="F15" s="62"/>
      <c r="G15" s="62"/>
      <c r="H15" s="62"/>
    </row>
    <row r="16" spans="1:9" x14ac:dyDescent="0.2">
      <c r="A16" s="43">
        <v>1</v>
      </c>
      <c r="B16" s="20" t="s">
        <v>15</v>
      </c>
      <c r="C16" s="43">
        <v>3</v>
      </c>
      <c r="D16" s="43">
        <v>4</v>
      </c>
      <c r="E16" s="43">
        <v>5</v>
      </c>
      <c r="F16" s="43">
        <v>6</v>
      </c>
      <c r="G16" s="43">
        <v>7</v>
      </c>
      <c r="H16" s="43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47">
        <v>1</v>
      </c>
      <c r="B18" s="48" t="s">
        <v>30</v>
      </c>
      <c r="C18" s="49" t="s">
        <v>28</v>
      </c>
      <c r="D18" s="21">
        <v>45.32</v>
      </c>
      <c r="E18" s="21">
        <v>674.47</v>
      </c>
      <c r="F18" s="21">
        <v>1693.91</v>
      </c>
      <c r="G18" s="21">
        <v>93.51</v>
      </c>
      <c r="H18" s="50">
        <f>ROUND(D18+E18+F18+G18,2)</f>
        <v>2507.21</v>
      </c>
    </row>
    <row r="19" spans="1:9" s="25" customFormat="1" ht="13.5" x14ac:dyDescent="0.25">
      <c r="A19" s="22"/>
      <c r="B19" s="51" t="s">
        <v>0</v>
      </c>
      <c r="C19" s="52" t="s">
        <v>17</v>
      </c>
      <c r="D19" s="53">
        <f>D18</f>
        <v>45.32</v>
      </c>
      <c r="E19" s="53">
        <f>E18</f>
        <v>674.47</v>
      </c>
      <c r="F19" s="53">
        <f>F18</f>
        <v>1693.91</v>
      </c>
      <c r="G19" s="53">
        <f>G18</f>
        <v>93.51</v>
      </c>
      <c r="H19" s="53">
        <f>ROUND(D19+E19+F19+G19,2)</f>
        <v>2507.21</v>
      </c>
      <c r="I19" s="24"/>
    </row>
    <row r="20" spans="1:9" x14ac:dyDescent="0.2">
      <c r="A20" s="58" t="s">
        <v>20</v>
      </c>
      <c r="B20" s="59"/>
      <c r="C20" s="59"/>
      <c r="D20" s="59"/>
      <c r="E20" s="59"/>
      <c r="F20" s="59"/>
      <c r="G20" s="59"/>
      <c r="H20" s="60"/>
    </row>
    <row r="21" spans="1:9" x14ac:dyDescent="0.2">
      <c r="A21" s="26">
        <v>2</v>
      </c>
      <c r="B21" s="48" t="s">
        <v>31</v>
      </c>
      <c r="C21" s="49" t="s">
        <v>27</v>
      </c>
      <c r="D21" s="21">
        <v>0</v>
      </c>
      <c r="E21" s="21">
        <v>0</v>
      </c>
      <c r="F21" s="21">
        <v>0</v>
      </c>
      <c r="G21" s="21">
        <v>388.96</v>
      </c>
      <c r="H21" s="50">
        <f>ROUND(D21+E21+F21+G21,2)</f>
        <v>388.96</v>
      </c>
    </row>
    <row r="22" spans="1:9" s="25" customFormat="1" ht="13.5" x14ac:dyDescent="0.25">
      <c r="A22" s="22"/>
      <c r="B22" s="51" t="s">
        <v>0</v>
      </c>
      <c r="C22" s="52" t="s">
        <v>22</v>
      </c>
      <c r="D22" s="53">
        <f>D21</f>
        <v>0</v>
      </c>
      <c r="E22" s="53">
        <f>E21</f>
        <v>0</v>
      </c>
      <c r="F22" s="53">
        <f>F21</f>
        <v>0</v>
      </c>
      <c r="G22" s="53">
        <f>G21</f>
        <v>388.96</v>
      </c>
      <c r="H22" s="53">
        <f>ROUND(D22+E22+F22+G22,2)</f>
        <v>388.96</v>
      </c>
    </row>
    <row r="23" spans="1:9" s="25" customFormat="1" ht="13.5" x14ac:dyDescent="0.25">
      <c r="A23" s="22"/>
      <c r="B23" s="51"/>
      <c r="C23" s="31" t="s">
        <v>21</v>
      </c>
      <c r="D23" s="54">
        <f>ROUND(D19+D22,2)</f>
        <v>45.32</v>
      </c>
      <c r="E23" s="54">
        <f>ROUND(E19+E22,2)</f>
        <v>674.47</v>
      </c>
      <c r="F23" s="54">
        <f>ROUND(F19+F22,2)</f>
        <v>1693.91</v>
      </c>
      <c r="G23" s="54">
        <f>ROUND(G19+G22,2)</f>
        <v>482.47</v>
      </c>
      <c r="H23" s="53">
        <f>ROUND(D23+E23+F23+G23,2)</f>
        <v>2896.17</v>
      </c>
      <c r="I23" s="24"/>
    </row>
    <row r="24" spans="1:9" s="25" customFormat="1" ht="13.5" x14ac:dyDescent="0.2">
      <c r="A24" s="42">
        <v>3</v>
      </c>
      <c r="B24" s="29" t="s">
        <v>18</v>
      </c>
      <c r="C24" s="30" t="s">
        <v>32</v>
      </c>
      <c r="D24" s="27">
        <f>D23*0.18</f>
        <v>8.1576000000000004</v>
      </c>
      <c r="E24" s="27">
        <f>E23*0.18</f>
        <v>121.4046</v>
      </c>
      <c r="F24" s="27">
        <f>F23*0.18</f>
        <v>304.90379999999999</v>
      </c>
      <c r="G24" s="27">
        <f>G23*0.18</f>
        <v>86.8446</v>
      </c>
      <c r="H24" s="23">
        <f>ROUND(D24+E24+F24+G24,2)</f>
        <v>521.30999999999995</v>
      </c>
    </row>
    <row r="25" spans="1:9" s="34" customFormat="1" x14ac:dyDescent="0.2">
      <c r="A25" s="31"/>
      <c r="B25" s="32"/>
      <c r="C25" s="28" t="s">
        <v>19</v>
      </c>
      <c r="D25" s="40">
        <f>D23+D24</f>
        <v>53.477600000000002</v>
      </c>
      <c r="E25" s="40">
        <f>E23+E24</f>
        <v>795.87459999999999</v>
      </c>
      <c r="F25" s="40">
        <f>F23+F24</f>
        <v>1998.8138000000001</v>
      </c>
      <c r="G25" s="40">
        <v>569.32000000000005</v>
      </c>
      <c r="H25" s="40">
        <v>3417.48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4"/>
      <c r="B27" s="36" t="s">
        <v>34</v>
      </c>
      <c r="C27" s="37"/>
      <c r="D27" s="45"/>
      <c r="E27" s="46"/>
      <c r="F27" s="45"/>
      <c r="G27" s="45"/>
      <c r="H27" s="45"/>
      <c r="I27" s="33"/>
    </row>
    <row r="28" spans="1:9" s="34" customFormat="1" ht="21" customHeight="1" x14ac:dyDescent="0.2">
      <c r="A28" s="44"/>
      <c r="B28" s="36" t="s">
        <v>33</v>
      </c>
      <c r="C28" s="39"/>
      <c r="D28" s="45"/>
      <c r="E28" s="45"/>
      <c r="F28" s="45"/>
      <c r="G28" s="45"/>
      <c r="H28" s="45"/>
      <c r="I28" s="33"/>
    </row>
    <row r="29" spans="1:9" x14ac:dyDescent="0.2">
      <c r="B29" s="2" t="s">
        <v>0</v>
      </c>
      <c r="D29" s="38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2015-07-29T10:05:04Z</cp:lastPrinted>
  <dcterms:created xsi:type="dcterms:W3CDTF">2014-04-07T07:25:46Z</dcterms:created>
  <dcterms:modified xsi:type="dcterms:W3CDTF">2015-11-06T05:33:04Z</dcterms:modified>
</cp:coreProperties>
</file>