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74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74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57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57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57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57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57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57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<sst xmlns="http://schemas.openxmlformats.org/spreadsheetml/2006/main" count="440" uniqueCount="404">
  <si>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</si>
  <si>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</si>
  <si>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</si>
  <si>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</si>
  <si>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</si>
  <si>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</si>
  <si>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</si>
  <si>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</si>
  <si>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</si>
  <si>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</si>
  <si>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</si>
  <si>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</si>
  <si>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</si>
  <si>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</si>
  <si>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</si>
  <si>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</si>
  <si>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</si>
  <si>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</si>
  <si>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</si>
  <si>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</si>
  <si>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</si>
  <si>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</si>
  <si>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</si>
  <si>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</si>
  <si>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</si>
  <si>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</si>
  <si>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</si>
  <si>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</si>
  <si>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</si>
  <si>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</si>
  <si>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</si>
  <si>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</si>
  <si>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</si>
  <si>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</si>
  <si>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</si>
  <si>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</si>
  <si>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</si>
  <si>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</si>
  <si>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</si>
  <si>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</si>
  <si>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</si>
  <si>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</si>
  <si>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</si>
  <si>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</si>
  <si>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</si>
  <si>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</si>
  <si>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</si>
  <si>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</si>
  <si>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</si>
  <si>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</si>
  <si>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</si>
  <si>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</si>
  <si>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</si>
  <si>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</si>
  <si>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</si>
  <si>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</si>
  <si>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</si>
  <si>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</si>
  <si>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</si>
  <si>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</si>
  <si>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</si>
  <si>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</si>
  <si>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</si>
  <si>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</si>
  <si>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</si>
  <si>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</si>
  <si>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</si>
  <si>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</si>
  <si>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</si>
  <si>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</si>
  <si>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</si>
  <si>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</si>
  <si>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</si>
  <si>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</si>
  <si>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</si>
  <si>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</si>
  <si>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</si>
  <si>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</si>
  <si>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</si>
  <si>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</si>
  <si>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</si>
  <si>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</si>
  <si>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</si>
  <si>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</si>
  <si>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</si>
  <si>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</si>
  <si>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</si>
  <si>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</si>
  <si>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</si>
  <si>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</si>
  <si>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</si>
  <si>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</si>
  <si>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</si>
  <si>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</si>
  <si>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</si>
  <si>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</si>
  <si>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</si>
  <si>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</si>
  <si>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</si>
  <si>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</si>
  <si>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</si>
  <si>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</si>
  <si>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</si>
  <si>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</si>
  <si>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</si>
  <si>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</si>
  <si>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</si>
  <si>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</si>
  <si>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</si>
  <si>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</si>
  <si>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</si>
  <si>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</si>
  <si>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</si>
  <si>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</si>
  <si>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</si>
  <si>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</si>
  <si>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</si>
  <si>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</si>
  <si>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</si>
  <si>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</si>
  <si>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</si>
  <si>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</si>
  <si>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</si>
  <si>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</si>
  <si>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</si>
  <si>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</si>
  <si>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</si>
  <si>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</si>
  <si>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</si>
  <si>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</si>
  <si>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</si>
  <si>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</si>
  <si>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</si>
  <si>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</si>
  <si>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</si>
  <si>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</si>
  <si>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</si>
  <si>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</si>
  <si>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</si>
  <si>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</si>
  <si>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</si>
  <si>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</si>
  <si>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</si>
  <si>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</si>
  <si>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</si>
  <si>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</si>
  <si>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</si>
  <si>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</si>
  <si>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</si>
  <si>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</si>
  <si>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</si>
  <si>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</si>
  <si>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</si>
  <si>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</si>
  <si>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</si>
  <si>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</si>
  <si>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</si>
  <si>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</si>
  <si>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</si>
  <si>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</si>
  <si>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</si>
  <si>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</si>
  <si>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</si>
  <si>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</si>
  <si>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</si>
  <si>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</si>
  <si>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</si>
  <si>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</si>
  <si>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</si>
  <si>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</si>
  <si>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</si>
  <si>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</si>
  <si>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</si>
  <si>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</si>
  <si>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</si>
  <si>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</si>
  <si>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</si>
  <si>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</si>
  <si>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</si>
  <si>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</si>
  <si>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</si>
  <si>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</si>
  <si>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</si>
  <si>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</si>
  <si>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</si>
  <si>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</si>
  <si>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</si>
  <si>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</si>
  <si>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</si>
  <si>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</si>
  <si>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</si>
  <si>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</si>
  <si>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</si>
  <si>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</si>
  <si>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</si>
  <si>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</si>
  <si>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</si>
  <si>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</si>
  <si>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</si>
  <si>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</si>
  <si>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</si>
  <si>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</si>
  <si>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</si>
  <si>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</si>
  <si>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</si>
  <si>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</si>
  <si>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</si>
  <si>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</si>
  <si>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</si>
  <si>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</si>
  <si>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</si>
  <si>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</si>
  <si>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</si>
  <si>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</si>
  <si>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</si>
  <si>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</si>
  <si>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</si>
  <si>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</si>
  <si>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</si>
  <si>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</si>
  <si>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</si>
  <si>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</si>
  <si>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</si>
  <si>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</si>
  <si>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</si>
  <si>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</si>
  <si>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</si>
  <si>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</si>
  <si>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</si>
  <si>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</si>
  <si>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</si>
  <si>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</si>
  <si>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</si>
  <si>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</si>
  <si>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</si>
  <si>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</si>
  <si>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</si>
  <si>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</si>
  <si>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</si>
  <si>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</si>
  <si>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</si>
  <si>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</si>
  <si>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</si>
  <si>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</si>
  <si>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</si>
  <si>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</si>
  <si>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</si>
  <si>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</si>
  <si>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</si>
  <si>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</si>
  <si>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</si>
  <si>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</si>
  <si>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</si>
  <si>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</si>
  <si>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</si>
  <si>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</si>
  <si>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</si>
  <si>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</si>
  <si>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</si>
  <si>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</si>
  <si>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</si>
  <si>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</si>
  <si>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</si>
  <si>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</si>
  <si>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</si>
  <si>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</si>
  <si>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</si>
  <si>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</si>
  <si>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</si>
  <si>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</si>
  <si>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</si>
  <si>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</si>
  <si>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</si>
  <si>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</si>
  <si>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</si>
  <si>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</si>
  <si>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</si>
  <si>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</si>
  <si>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</si>
  <si>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</si>
  <si>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</si>
  <si>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</si>
  <si>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</si>
  <si>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</si>
  <si>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</si>
  <si>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</si>
  <si>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</si>
  <si>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</si>
  <si>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</si>
  <si>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</si>
  <si>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</si>
  <si>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</si>
  <si>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</si>
  <si>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</si>
  <si>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</si>
  <si>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</si>
  <si>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</si>
  <si>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</si>
  <si>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</si>
  <si>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</si>
  <si>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</si>
  <si>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</si>
  <si>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</si>
  <si>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</si>
  <si>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</si>
  <si>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</si>
  <si>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</si>
  <si>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</si>
  <si>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</si>
  <si>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</si>
  <si>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</si>
  <si>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</si>
  <si>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</si>
  <si>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</si>
  <si>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ЛОКАЛЬНЫЙ СМЕТНЫЙ РАСЧЕТ №  02-01-02</t>
  </si>
  <si>
    <t>Основание:  КР1</t>
  </si>
  <si>
    <t>Проверил:____________________________</t>
  </si>
  <si>
    <t xml:space="preserve">                           Раздел 1. Молниезащита</t>
  </si>
  <si>
    <t>ФЕРм08-02-472-08
--------------------
Приказ Минстроя РФ от 30.01.14 №31/пр</t>
  </si>
  <si>
    <t xml:space="preserve">Проводник заземляющий открыто по строительным основаниям: из круглой стали диаметром 8 мм, 100 м
НР 85%=100%*0.85 от ФОТ
СП 52%=65%*0,8 от ФОТ
 </t>
  </si>
  <si>
    <t>541,57
188,94</t>
  </si>
  <si>
    <t>51,62
1,49</t>
  </si>
  <si>
    <t xml:space="preserve">55.350 Проводник заземляющий открыто по строительным основаниям: ОЗП=16,45; ЭМ=8,32; ЗПМ=16,45; МАТ=3,63
 </t>
  </si>
  <si>
    <t>20,1
0,11</t>
  </si>
  <si>
    <t>4,82
0,03</t>
  </si>
  <si>
    <t>ФССЦ-101-1627
--------------------
Приказ Минстроя России от 12.11.14 №703/пр</t>
  </si>
  <si>
    <t xml:space="preserve">Сталь листовая углеродистая обыкновенного качества марки ВСт3пс5 толщиной: 4-6 мм, т
 </t>
  </si>
  <si>
    <t xml:space="preserve">Сталь листовая углеродистая обыкновенного качества марки ВСт3пс5 толщиной:4-6 мм; МАТ=5,264
 </t>
  </si>
  <si>
    <t>ФССЦ-101-1613
--------------------
Приказ Минстроя России от 12.11.14 №703/пр</t>
  </si>
  <si>
    <t xml:space="preserve">Сталь круглая углеродистая обыкновенного качества марки ВСт3пс5-1 диаметром: 8 мм, т
 </t>
  </si>
  <si>
    <t xml:space="preserve">Сталь круглая углеродистая обыкновенного качества марки ВСт3пс5-1 диаметром:8 мм; МАТ=5,541
 </t>
  </si>
  <si>
    <t>ФЕРм08-10-010-01
--------------------
Приказ Минстроя РФ от 30.01.14 №31/пр</t>
  </si>
  <si>
    <t xml:space="preserve">Прокладка труб гофрированных ПВХ для защиты проводов и кабелей, 100 м
НР 85%=100%*0.85 от ФОТ
СП 52%=65%*0,8 от ФОТ
 </t>
  </si>
  <si>
    <t>219,89
139,54</t>
  </si>
  <si>
    <t xml:space="preserve">55.645 Прокладка труб гофрированных ПВХ для защиты проводов и кабелей: ОЗП=16,45; ЭМ=1,02; ЗПМ=16,45; МАТ=3,67
 </t>
  </si>
  <si>
    <t>ФССЦ-104-0169
--------------------
Приказ Минстроя России от 12.11.14 №703/пр</t>
  </si>
  <si>
    <t xml:space="preserve">Клипсы (зажимы), 100 шт.
 </t>
  </si>
  <si>
    <t xml:space="preserve">Клипсы (зажимы); МАТ=4,587
 </t>
  </si>
  <si>
    <t>ФССЦ-103-2402
--------------------
Приказ Минстроя России от 12.11.14 №703/пр</t>
  </si>
  <si>
    <t xml:space="preserve">Трубы гибкие гофрированные из самозатухающего ПВХ-пластиката легкого типа диаметром 16 мм, м
 </t>
  </si>
  <si>
    <t xml:space="preserve">Трубы гибкие гофрированные из самозатухающего ПВХ-пластиката легкого типа диаметром 16 мм; МАТ=1,347
 </t>
  </si>
  <si>
    <t>ФЕРм08-02-471-04
--------------------
Приказ Минстроя РФ от 30.01.14 №31/пр</t>
  </si>
  <si>
    <t xml:space="preserve">Заземлитель вертикальный из круглой стали диаметром: 16 мм, 10 шт.
НР 85%=100%*0.85 от ФОТ
СП 52%=65%*0,8 от ФОТ
 </t>
  </si>
  <si>
    <t>155,02
77,93</t>
  </si>
  <si>
    <t>51,63
1,89</t>
  </si>
  <si>
    <t xml:space="preserve">55.347 Заземлители: ОЗП=16,45; ЭМ=8,68; ЗПМ=16,45; МАТ=3,6
 </t>
  </si>
  <si>
    <t>182
16</t>
  </si>
  <si>
    <t>8,29
0,14</t>
  </si>
  <si>
    <t>3,32
0,06</t>
  </si>
  <si>
    <t>ФССЦ-101-1614
--------------------
Приказ Минстроя России от 12.11.14 №703/пр</t>
  </si>
  <si>
    <t xml:space="preserve">Сталь круглая углеродистая обыкновенного качества марки ВСт3пс5-1 диаметром: 16 мм, т
 </t>
  </si>
  <si>
    <t xml:space="preserve">Сталь круглая углеродистая обыкновенного качества марки ВСт3пс5-1 диаметром:16 мм; МАТ=5,475
 </t>
  </si>
  <si>
    <t>ФЕРм08-02-407-03
--------------------
Приказ Минстроя РФ от 30.01.14 №31/пр</t>
  </si>
  <si>
    <t xml:space="preserve">Труба стальная по установленным конструкциям, по стенам с креплением скобами, диаметр: до 50 мм, 100 м
НР 85%=100%*0.85 от ФОТ
СП 52%=65%*0,8 от ФОТ
 </t>
  </si>
  <si>
    <t>772,03
356,45</t>
  </si>
  <si>
    <t>203,56
9,86</t>
  </si>
  <si>
    <t xml:space="preserve">55.303 Труба стальная по установленным конструкциям, по стенам с креплением скобами: ОЗП=16,45; ЭМ=9,06; ЗПМ=16,45; МАТ=7,44
 </t>
  </si>
  <si>
    <t>181
16</t>
  </si>
  <si>
    <t>37,92
0,73</t>
  </si>
  <si>
    <t>3,79
0,07</t>
  </si>
  <si>
    <t>ФССЦ-103-0006
--------------------
Приказ Минстроя России от 12.11.14 №703/пр</t>
  </si>
  <si>
    <t xml:space="preserve">Трубы стальные сварные водогазопроводные с резьбой черные легкие (неоцинкованные) диаметр условного прохода: 50 мм, толщина стенки 3 мм, м
 </t>
  </si>
  <si>
    <t xml:space="preserve">Трубы стальные сварные водогазопроводные с резьбой черные легкие (неоцинкованные) диаметр условного прохода:50 мм, толщина стенки 3 мм; МАТ=5,086
 </t>
  </si>
  <si>
    <t>Итого прямые затраты по разделу в ценах 2001г.</t>
  </si>
  <si>
    <t>68
2</t>
  </si>
  <si>
    <t>15,58
0,16</t>
  </si>
  <si>
    <t>Итого прямые затраты по разделу с учетом индексов, в текущих ценах</t>
  </si>
  <si>
    <t>478
32</t>
  </si>
  <si>
    <t>Накладные расходы</t>
  </si>
  <si>
    <t>Сметная прибыль</t>
  </si>
  <si>
    <t>Итоги по разделу 1 Молниезащита 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</si>
  <si>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</si>
  <si>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</si>
  <si>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</si>
  <si>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</si>
  <si>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</si>
  <si>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</si>
  <si>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</si>
  <si>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</si>
  <si>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</si>
  <si>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Молниезащита</t>
  </si>
  <si>
    <t xml:space="preserve">                           Раздел 2. Перевозки</t>
  </si>
  <si>
    <t>ФССЦпг03-02-01-200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</si>
  <si>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</si>
  <si>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 класс груза; ЭМ=11,42
 </t>
  </si>
  <si>
    <t>ФССЦпг03-02-01-201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</si>
  <si>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 класс груза, 1 т груза
(320км ПЗ=120 (ОЗП=120; ЭМ=120 к расх.; ЗПМ=120; МАТ=120 к расх.; ТЗ=120; ТЗМ=120))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</si>
  <si>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 класс груза; ЭМ=11,42
 </t>
  </si>
  <si>
    <t>Итоги по разделу 2 Перевозки :</t>
  </si>
  <si>
    <t xml:space="preserve">  Перевозка грузов автотранспортом</t>
  </si>
  <si>
    <t xml:space="preserve">  Итого по разделу 2 Перевозки</t>
  </si>
  <si>
    <t>Итого прямые затраты по смете в ценах 2001г.</t>
  </si>
  <si>
    <t>94
2</t>
  </si>
  <si>
    <t>Итого прямые затраты по смете с учетом индексов, в текущих ценах</t>
  </si>
  <si>
    <t>775
32</t>
  </si>
  <si>
    <t>Итоги по смете:</t>
  </si>
  <si>
    <t xml:space="preserve">  ВСЕГО по смете</t>
  </si>
  <si>
    <t xml:space="preserve"> Капитальный ремонт многоквартирного дома, расположенного по адресу: Томская область, г.Колпашево, ул.Ленина, дом №41</t>
  </si>
  <si>
    <t>на   Молниезащита</t>
  </si>
  <si>
    <t>Составлен(а) в текущих ценах по состоянию на 2 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</si>
  <si>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</si>
  <si>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</si>
  <si>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Проведена проверка достоверности определения сметной стоимости</t>
  </si>
  <si>
    <t xml:space="preserve">Составил:____________________________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</si>
</sst>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4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1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2" applyNumberFormat="0" applyAlignment="0" applyProtection="0"/>
    <xf numFmtId="0" fontId="6" fillId="0" borderId="1">
      <alignment horizontal="center"/>
      <protection/>
    </xf>
    <xf numFmtId="0" fontId="38" fillId="26" borderId="3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4" fillId="27" borderId="8" applyNumberFormat="0" applyAlignment="0" applyProtection="0"/>
    <xf numFmtId="0" fontId="6" fillId="0" borderId="1">
      <alignment horizontal="center" wrapText="1"/>
      <protection/>
    </xf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49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0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1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3" fillId="0" borderId="1" xfId="52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15" fillId="0" borderId="1" xfId="52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1" xfId="68" applyFont="1" applyBorder="1">
      <alignment horizontal="right" indent="1"/>
    </xf>
    <xf numFmtId="0" fontId="13" fillId="0" borderId="22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2" fillId="0" borderId="0" xfId="0" applyFont="1" applyAlignment="1">
      <alignment horizontal="left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showGridLines="0" tabSelected="1" zoomScale="104" zoomScaleNormal="104" zoomScalePageLayoutView="0" workbookViewId="0" topLeftCell="A64">
      <selection activeCell="C75" sqref="C75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397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296</v>
      </c>
      <c r="B2" s="53"/>
      <c r="D2" s="56"/>
      <c r="F2" s="58" t="s">
        <v>81</v>
      </c>
      <c r="G2" s="58"/>
      <c r="I2" s="59"/>
      <c r="J2" s="57"/>
      <c r="K2" s="57" t="s">
        <v>297</v>
      </c>
      <c r="L2" s="57"/>
      <c r="M2" s="52"/>
    </row>
    <row r="3" spans="1:13" s="49" customFormat="1" ht="12">
      <c r="A3" s="57" t="s">
        <v>298</v>
      </c>
      <c r="E3" s="52"/>
      <c r="F3" s="52"/>
      <c r="G3" s="52"/>
      <c r="H3" s="52"/>
      <c r="I3" s="52"/>
      <c r="J3" s="57"/>
      <c r="K3" s="57" t="s">
        <v>6</v>
      </c>
      <c r="L3" s="57"/>
      <c r="M3" s="52"/>
    </row>
    <row r="4" spans="1:13" s="49" customFormat="1" ht="12">
      <c r="A4" s="52"/>
      <c r="B4" s="52"/>
      <c r="C4" s="52"/>
      <c r="F4" s="60" t="s">
        <v>314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82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398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312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2" t="s">
        <v>315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0" ht="12">
      <c r="A11" s="66" t="s">
        <v>301</v>
      </c>
      <c r="B11" s="67"/>
      <c r="C11" s="93">
        <v>11548</v>
      </c>
      <c r="D11" s="93"/>
      <c r="E11" s="93"/>
      <c r="F11" s="57" t="s">
        <v>300</v>
      </c>
      <c r="G11" s="68"/>
      <c r="H11" s="68"/>
      <c r="I11" s="68"/>
      <c r="J11" s="68"/>
    </row>
    <row r="12" spans="1:12" ht="12">
      <c r="A12" s="66" t="s">
        <v>311</v>
      </c>
      <c r="B12" s="67"/>
      <c r="C12" s="69"/>
      <c r="D12" s="94">
        <v>2417</v>
      </c>
      <c r="E12" s="94"/>
      <c r="F12" s="57" t="s">
        <v>300</v>
      </c>
      <c r="G12" s="68"/>
      <c r="H12" s="68"/>
      <c r="I12" s="113" t="s">
        <v>402</v>
      </c>
      <c r="J12" s="113"/>
      <c r="K12" s="113"/>
      <c r="L12" s="113"/>
    </row>
    <row r="13" spans="1:12" ht="12">
      <c r="A13" s="66" t="s">
        <v>399</v>
      </c>
      <c r="B13" s="46"/>
      <c r="C13" s="70"/>
      <c r="D13" s="71"/>
      <c r="E13" s="72"/>
      <c r="F13" s="73"/>
      <c r="G13" s="74"/>
      <c r="H13" s="74"/>
      <c r="I13" s="113"/>
      <c r="J13" s="113"/>
      <c r="K13" s="113"/>
      <c r="L13" s="113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113"/>
      <c r="J14" s="113"/>
      <c r="K14" s="113"/>
      <c r="L14" s="113"/>
      <c r="M14" s="68"/>
      <c r="N14" s="46" t="s">
        <v>300</v>
      </c>
    </row>
    <row r="15" spans="1:14" ht="12.75" customHeight="1">
      <c r="A15" s="109" t="s">
        <v>83</v>
      </c>
      <c r="B15" s="109" t="s">
        <v>308</v>
      </c>
      <c r="C15" s="95" t="s">
        <v>313</v>
      </c>
      <c r="D15" s="95" t="s">
        <v>309</v>
      </c>
      <c r="E15" s="101" t="s">
        <v>400</v>
      </c>
      <c r="F15" s="102"/>
      <c r="G15" s="103"/>
      <c r="H15" s="95" t="s">
        <v>295</v>
      </c>
      <c r="I15" s="101" t="s">
        <v>401</v>
      </c>
      <c r="J15" s="107"/>
      <c r="K15" s="107"/>
      <c r="L15" s="98"/>
      <c r="M15" s="97" t="s">
        <v>310</v>
      </c>
      <c r="N15" s="98"/>
    </row>
    <row r="16" spans="1:14" s="50" customFormat="1" ht="38.25" customHeight="1">
      <c r="A16" s="110"/>
      <c r="B16" s="110"/>
      <c r="C16" s="110"/>
      <c r="D16" s="110"/>
      <c r="E16" s="104"/>
      <c r="F16" s="105"/>
      <c r="G16" s="106"/>
      <c r="H16" s="110"/>
      <c r="I16" s="99"/>
      <c r="J16" s="108"/>
      <c r="K16" s="108"/>
      <c r="L16" s="100"/>
      <c r="M16" s="99"/>
      <c r="N16" s="100"/>
    </row>
    <row r="17" spans="1:14" s="50" customFormat="1" ht="12.75" customHeight="1">
      <c r="A17" s="110"/>
      <c r="B17" s="110"/>
      <c r="C17" s="110"/>
      <c r="D17" s="110"/>
      <c r="E17" s="75" t="s">
        <v>303</v>
      </c>
      <c r="F17" s="75" t="s">
        <v>305</v>
      </c>
      <c r="G17" s="95" t="s">
        <v>307</v>
      </c>
      <c r="H17" s="110"/>
      <c r="I17" s="95" t="s">
        <v>303</v>
      </c>
      <c r="J17" s="95" t="s">
        <v>306</v>
      </c>
      <c r="K17" s="75" t="s">
        <v>305</v>
      </c>
      <c r="L17" s="95" t="s">
        <v>307</v>
      </c>
      <c r="M17" s="109" t="s">
        <v>299</v>
      </c>
      <c r="N17" s="95" t="s">
        <v>303</v>
      </c>
    </row>
    <row r="18" spans="1:14" s="50" customFormat="1" ht="11.25" customHeight="1">
      <c r="A18" s="96"/>
      <c r="B18" s="96"/>
      <c r="C18" s="96"/>
      <c r="D18" s="96"/>
      <c r="E18" s="76" t="s">
        <v>302</v>
      </c>
      <c r="F18" s="75" t="s">
        <v>304</v>
      </c>
      <c r="G18" s="96"/>
      <c r="H18" s="96"/>
      <c r="I18" s="96"/>
      <c r="J18" s="96"/>
      <c r="K18" s="75" t="s">
        <v>304</v>
      </c>
      <c r="L18" s="96"/>
      <c r="M18" s="96"/>
      <c r="N18" s="96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91" t="s">
        <v>317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</row>
    <row r="21" spans="1:14" ht="60">
      <c r="A21" s="78">
        <v>1</v>
      </c>
      <c r="B21" s="79" t="s">
        <v>318</v>
      </c>
      <c r="C21" s="79" t="s">
        <v>319</v>
      </c>
      <c r="D21" s="78">
        <v>0.24</v>
      </c>
      <c r="E21" s="80" t="s">
        <v>320</v>
      </c>
      <c r="F21" s="80" t="s">
        <v>321</v>
      </c>
      <c r="G21" s="80">
        <v>301.01</v>
      </c>
      <c r="H21" s="81" t="s">
        <v>322</v>
      </c>
      <c r="I21" s="82">
        <v>1105</v>
      </c>
      <c r="J21" s="80">
        <v>740</v>
      </c>
      <c r="K21" s="80">
        <v>100</v>
      </c>
      <c r="L21" s="80" t="str">
        <f>IF(0.24*301.01=0," ",TEXT(,ROUND((0.24*301.01*3.63),2)))</f>
        <v>262,24</v>
      </c>
      <c r="M21" s="80" t="s">
        <v>323</v>
      </c>
      <c r="N21" s="80" t="s">
        <v>324</v>
      </c>
    </row>
    <row r="22" spans="1:14" ht="60">
      <c r="A22" s="78">
        <v>2</v>
      </c>
      <c r="B22" s="79" t="s">
        <v>325</v>
      </c>
      <c r="C22" s="79" t="s">
        <v>326</v>
      </c>
      <c r="D22" s="78">
        <v>-0.0096</v>
      </c>
      <c r="E22" s="80">
        <v>5763</v>
      </c>
      <c r="F22" s="80"/>
      <c r="G22" s="80">
        <v>5763</v>
      </c>
      <c r="H22" s="81" t="s">
        <v>327</v>
      </c>
      <c r="I22" s="82">
        <v>-290</v>
      </c>
      <c r="J22" s="80"/>
      <c r="K22" s="80"/>
      <c r="L22" s="80" t="str">
        <f>IF(-0.0096*5763=0," ",TEXT(,ROUND((-0.0096*5763*5.264),2)))</f>
        <v>-291,23</v>
      </c>
      <c r="M22" s="80"/>
      <c r="N22" s="80"/>
    </row>
    <row r="23" spans="1:14" ht="60">
      <c r="A23" s="78">
        <v>3</v>
      </c>
      <c r="B23" s="79" t="s">
        <v>328</v>
      </c>
      <c r="C23" s="79" t="s">
        <v>329</v>
      </c>
      <c r="D23" s="78">
        <v>0.0948</v>
      </c>
      <c r="E23" s="80">
        <v>5230.01</v>
      </c>
      <c r="F23" s="80"/>
      <c r="G23" s="80">
        <v>5230.01</v>
      </c>
      <c r="H23" s="81" t="s">
        <v>330</v>
      </c>
      <c r="I23" s="82">
        <v>2748</v>
      </c>
      <c r="J23" s="80"/>
      <c r="K23" s="80"/>
      <c r="L23" s="80" t="str">
        <f>IF(0.0948*5230.01=0," ",TEXT(,ROUND((0.0948*5230.01*5.541),2)))</f>
        <v>2747,26</v>
      </c>
      <c r="M23" s="80"/>
      <c r="N23" s="80"/>
    </row>
    <row r="24" spans="1:14" ht="72">
      <c r="A24" s="78">
        <v>5</v>
      </c>
      <c r="B24" s="79" t="s">
        <v>331</v>
      </c>
      <c r="C24" s="79" t="s">
        <v>332</v>
      </c>
      <c r="D24" s="78">
        <v>0.24</v>
      </c>
      <c r="E24" s="80" t="s">
        <v>333</v>
      </c>
      <c r="F24" s="80">
        <v>63.56</v>
      </c>
      <c r="G24" s="80">
        <v>16.79</v>
      </c>
      <c r="H24" s="81" t="s">
        <v>334</v>
      </c>
      <c r="I24" s="82">
        <v>576</v>
      </c>
      <c r="J24" s="80">
        <v>543</v>
      </c>
      <c r="K24" s="80">
        <v>15</v>
      </c>
      <c r="L24" s="80" t="str">
        <f>IF(0.24*16.79=0," ",TEXT(,ROUND((0.24*16.79*3.67),2)))</f>
        <v>14,79</v>
      </c>
      <c r="M24" s="80">
        <v>15.2</v>
      </c>
      <c r="N24" s="80">
        <v>3.65</v>
      </c>
    </row>
    <row r="25" spans="1:14" ht="60">
      <c r="A25" s="78">
        <v>4</v>
      </c>
      <c r="B25" s="79" t="s">
        <v>335</v>
      </c>
      <c r="C25" s="79" t="s">
        <v>336</v>
      </c>
      <c r="D25" s="78">
        <v>0.42</v>
      </c>
      <c r="E25" s="80">
        <v>98</v>
      </c>
      <c r="F25" s="80"/>
      <c r="G25" s="80">
        <v>98</v>
      </c>
      <c r="H25" s="81" t="s">
        <v>337</v>
      </c>
      <c r="I25" s="82">
        <v>188</v>
      </c>
      <c r="J25" s="80"/>
      <c r="K25" s="80"/>
      <c r="L25" s="80" t="str">
        <f>IF(0.42*98=0," ",TEXT(,ROUND((0.42*98*4.587),2)))</f>
        <v>188,8</v>
      </c>
      <c r="M25" s="80"/>
      <c r="N25" s="80"/>
    </row>
    <row r="26" spans="1:14" ht="60">
      <c r="A26" s="78">
        <v>6</v>
      </c>
      <c r="B26" s="79" t="s">
        <v>338</v>
      </c>
      <c r="C26" s="79" t="s">
        <v>339</v>
      </c>
      <c r="D26" s="78">
        <v>24.29</v>
      </c>
      <c r="E26" s="80">
        <v>2.24</v>
      </c>
      <c r="F26" s="80"/>
      <c r="G26" s="80">
        <v>2.24</v>
      </c>
      <c r="H26" s="81" t="s">
        <v>340</v>
      </c>
      <c r="I26" s="82">
        <v>73</v>
      </c>
      <c r="J26" s="80"/>
      <c r="K26" s="80"/>
      <c r="L26" s="80" t="str">
        <f>IF(24.29*2.24=0," ",TEXT(,ROUND((24.29*2.24*1.347),2)))</f>
        <v>73,29</v>
      </c>
      <c r="M26" s="80"/>
      <c r="N26" s="80"/>
    </row>
    <row r="27" spans="1:14" ht="60">
      <c r="A27" s="78">
        <v>7</v>
      </c>
      <c r="B27" s="79" t="s">
        <v>341</v>
      </c>
      <c r="C27" s="79" t="s">
        <v>342</v>
      </c>
      <c r="D27" s="78">
        <v>0.4</v>
      </c>
      <c r="E27" s="80" t="s">
        <v>343</v>
      </c>
      <c r="F27" s="80" t="s">
        <v>344</v>
      </c>
      <c r="G27" s="80">
        <v>25.46</v>
      </c>
      <c r="H27" s="81" t="s">
        <v>345</v>
      </c>
      <c r="I27" s="82">
        <v>728</v>
      </c>
      <c r="J27" s="80">
        <v>510</v>
      </c>
      <c r="K27" s="80" t="s">
        <v>346</v>
      </c>
      <c r="L27" s="80" t="str">
        <f>IF(0.4*25.46=0," ",TEXT(,ROUND((0.4*25.46*3.6),2)))</f>
        <v>36,66</v>
      </c>
      <c r="M27" s="80" t="s">
        <v>347</v>
      </c>
      <c r="N27" s="80" t="s">
        <v>348</v>
      </c>
    </row>
    <row r="28" spans="1:14" ht="60">
      <c r="A28" s="78">
        <v>8</v>
      </c>
      <c r="B28" s="79" t="s">
        <v>349</v>
      </c>
      <c r="C28" s="79" t="s">
        <v>350</v>
      </c>
      <c r="D28" s="78">
        <v>0.01578</v>
      </c>
      <c r="E28" s="80">
        <v>5230.01</v>
      </c>
      <c r="F28" s="80"/>
      <c r="G28" s="80">
        <v>5230.01</v>
      </c>
      <c r="H28" s="81" t="s">
        <v>351</v>
      </c>
      <c r="I28" s="82">
        <v>454</v>
      </c>
      <c r="J28" s="80"/>
      <c r="K28" s="80"/>
      <c r="L28" s="80" t="str">
        <f>IF(0.01578*5230.01=0," ",TEXT(,ROUND((0.01578*5230.01*5.475),2)))</f>
        <v>451,85</v>
      </c>
      <c r="M28" s="80"/>
      <c r="N28" s="80"/>
    </row>
    <row r="29" spans="1:14" ht="72">
      <c r="A29" s="78">
        <v>9</v>
      </c>
      <c r="B29" s="79" t="s">
        <v>352</v>
      </c>
      <c r="C29" s="79" t="s">
        <v>353</v>
      </c>
      <c r="D29" s="78">
        <v>0.1</v>
      </c>
      <c r="E29" s="80" t="s">
        <v>354</v>
      </c>
      <c r="F29" s="80" t="s">
        <v>355</v>
      </c>
      <c r="G29" s="80">
        <v>212.02</v>
      </c>
      <c r="H29" s="81" t="s">
        <v>356</v>
      </c>
      <c r="I29" s="82">
        <v>929</v>
      </c>
      <c r="J29" s="80">
        <v>592</v>
      </c>
      <c r="K29" s="80" t="s">
        <v>357</v>
      </c>
      <c r="L29" s="80" t="str">
        <f>IF(0.1*212.02=0," ",TEXT(,ROUND((0.1*212.02*7.44),2)))</f>
        <v>157,74</v>
      </c>
      <c r="M29" s="80" t="s">
        <v>358</v>
      </c>
      <c r="N29" s="80" t="s">
        <v>359</v>
      </c>
    </row>
    <row r="30" spans="1:14" ht="84">
      <c r="A30" s="78">
        <v>10</v>
      </c>
      <c r="B30" s="79" t="s">
        <v>360</v>
      </c>
      <c r="C30" s="79" t="s">
        <v>361</v>
      </c>
      <c r="D30" s="78">
        <v>10</v>
      </c>
      <c r="E30" s="80">
        <v>28.05</v>
      </c>
      <c r="F30" s="80"/>
      <c r="G30" s="80">
        <v>28.05</v>
      </c>
      <c r="H30" s="81" t="s">
        <v>362</v>
      </c>
      <c r="I30" s="82">
        <v>1429</v>
      </c>
      <c r="J30" s="80"/>
      <c r="K30" s="80"/>
      <c r="L30" s="80" t="str">
        <f>IF(10*28.05=0," ",TEXT(,ROUND((10*28.05*5.086),2)))</f>
        <v>1426,62</v>
      </c>
      <c r="M30" s="80"/>
      <c r="N30" s="80"/>
    </row>
    <row r="31" spans="1:14" ht="24">
      <c r="A31" s="89" t="s">
        <v>363</v>
      </c>
      <c r="B31" s="89"/>
      <c r="C31" s="89"/>
      <c r="D31" s="89"/>
      <c r="E31" s="89"/>
      <c r="F31" s="89"/>
      <c r="G31" s="89"/>
      <c r="H31" s="89"/>
      <c r="I31" s="82">
        <v>1222</v>
      </c>
      <c r="J31" s="80">
        <v>145</v>
      </c>
      <c r="K31" s="80" t="s">
        <v>364</v>
      </c>
      <c r="L31" s="80">
        <v>1009</v>
      </c>
      <c r="M31" s="80"/>
      <c r="N31" s="80" t="s">
        <v>365</v>
      </c>
    </row>
    <row r="32" spans="1:14" ht="24">
      <c r="A32" s="89" t="s">
        <v>366</v>
      </c>
      <c r="B32" s="89"/>
      <c r="C32" s="89"/>
      <c r="D32" s="89"/>
      <c r="E32" s="89"/>
      <c r="F32" s="89"/>
      <c r="G32" s="89"/>
      <c r="H32" s="89"/>
      <c r="I32" s="82">
        <v>7940</v>
      </c>
      <c r="J32" s="80">
        <v>2385</v>
      </c>
      <c r="K32" s="80" t="s">
        <v>367</v>
      </c>
      <c r="L32" s="80">
        <v>5077</v>
      </c>
      <c r="M32" s="80"/>
      <c r="N32" s="80" t="s">
        <v>365</v>
      </c>
    </row>
    <row r="33" spans="1:14" ht="12">
      <c r="A33" s="89" t="s">
        <v>368</v>
      </c>
      <c r="B33" s="89"/>
      <c r="C33" s="89"/>
      <c r="D33" s="89"/>
      <c r="E33" s="89"/>
      <c r="F33" s="89"/>
      <c r="G33" s="89"/>
      <c r="H33" s="89"/>
      <c r="I33" s="82">
        <v>2054</v>
      </c>
      <c r="J33" s="80"/>
      <c r="K33" s="80"/>
      <c r="L33" s="80"/>
      <c r="M33" s="80"/>
      <c r="N33" s="80"/>
    </row>
    <row r="34" spans="1:14" ht="12">
      <c r="A34" s="89" t="s">
        <v>369</v>
      </c>
      <c r="B34" s="89"/>
      <c r="C34" s="89"/>
      <c r="D34" s="89"/>
      <c r="E34" s="89"/>
      <c r="F34" s="89"/>
      <c r="G34" s="89"/>
      <c r="H34" s="89"/>
      <c r="I34" s="82">
        <v>1257</v>
      </c>
      <c r="J34" s="80"/>
      <c r="K34" s="80"/>
      <c r="L34" s="80"/>
      <c r="M34" s="80"/>
      <c r="N34" s="80"/>
    </row>
    <row r="35" spans="1:14" ht="12">
      <c r="A35" s="91" t="s">
        <v>370</v>
      </c>
      <c r="B35" s="91"/>
      <c r="C35" s="91"/>
      <c r="D35" s="91"/>
      <c r="E35" s="91"/>
      <c r="F35" s="91"/>
      <c r="G35" s="91"/>
      <c r="H35" s="91"/>
      <c r="I35" s="82"/>
      <c r="J35" s="80"/>
      <c r="K35" s="80"/>
      <c r="L35" s="80"/>
      <c r="M35" s="80"/>
      <c r="N35" s="80"/>
    </row>
    <row r="36" spans="1:14" ht="12">
      <c r="A36" s="89" t="s">
        <v>371</v>
      </c>
      <c r="B36" s="89"/>
      <c r="C36" s="89"/>
      <c r="D36" s="89"/>
      <c r="E36" s="89"/>
      <c r="F36" s="89"/>
      <c r="G36" s="89"/>
      <c r="H36" s="89"/>
      <c r="I36" s="82">
        <v>1429</v>
      </c>
      <c r="J36" s="80"/>
      <c r="K36" s="80"/>
      <c r="L36" s="80"/>
      <c r="M36" s="80"/>
      <c r="N36" s="80"/>
    </row>
    <row r="37" spans="1:14" ht="24">
      <c r="A37" s="89" t="s">
        <v>372</v>
      </c>
      <c r="B37" s="89"/>
      <c r="C37" s="89"/>
      <c r="D37" s="89"/>
      <c r="E37" s="89"/>
      <c r="F37" s="89"/>
      <c r="G37" s="89"/>
      <c r="H37" s="89"/>
      <c r="I37" s="82">
        <v>9822</v>
      </c>
      <c r="J37" s="80"/>
      <c r="K37" s="80"/>
      <c r="L37" s="80"/>
      <c r="M37" s="80"/>
      <c r="N37" s="80" t="s">
        <v>365</v>
      </c>
    </row>
    <row r="38" spans="1:14" ht="24">
      <c r="A38" s="89" t="s">
        <v>373</v>
      </c>
      <c r="B38" s="89"/>
      <c r="C38" s="89"/>
      <c r="D38" s="89"/>
      <c r="E38" s="89"/>
      <c r="F38" s="89"/>
      <c r="G38" s="89"/>
      <c r="H38" s="89"/>
      <c r="I38" s="82">
        <v>11251</v>
      </c>
      <c r="J38" s="80"/>
      <c r="K38" s="80"/>
      <c r="L38" s="80"/>
      <c r="M38" s="80"/>
      <c r="N38" s="80" t="s">
        <v>365</v>
      </c>
    </row>
    <row r="39" spans="1:14" ht="12">
      <c r="A39" s="89" t="s">
        <v>374</v>
      </c>
      <c r="B39" s="89"/>
      <c r="C39" s="89"/>
      <c r="D39" s="89"/>
      <c r="E39" s="89"/>
      <c r="F39" s="89"/>
      <c r="G39" s="89"/>
      <c r="H39" s="89"/>
      <c r="I39" s="82"/>
      <c r="J39" s="80"/>
      <c r="K39" s="80"/>
      <c r="L39" s="80"/>
      <c r="M39" s="80"/>
      <c r="N39" s="80"/>
    </row>
    <row r="40" spans="1:14" ht="12">
      <c r="A40" s="89" t="s">
        <v>375</v>
      </c>
      <c r="B40" s="89"/>
      <c r="C40" s="89"/>
      <c r="D40" s="89"/>
      <c r="E40" s="89"/>
      <c r="F40" s="89"/>
      <c r="G40" s="89"/>
      <c r="H40" s="89"/>
      <c r="I40" s="82">
        <v>5077</v>
      </c>
      <c r="J40" s="80"/>
      <c r="K40" s="80"/>
      <c r="L40" s="80"/>
      <c r="M40" s="80"/>
      <c r="N40" s="80"/>
    </row>
    <row r="41" spans="1:14" ht="12">
      <c r="A41" s="89" t="s">
        <v>376</v>
      </c>
      <c r="B41" s="89"/>
      <c r="C41" s="89"/>
      <c r="D41" s="89"/>
      <c r="E41" s="89"/>
      <c r="F41" s="89"/>
      <c r="G41" s="89"/>
      <c r="H41" s="89"/>
      <c r="I41" s="82">
        <v>478</v>
      </c>
      <c r="J41" s="80"/>
      <c r="K41" s="80"/>
      <c r="L41" s="80"/>
      <c r="M41" s="80"/>
      <c r="N41" s="80"/>
    </row>
    <row r="42" spans="1:14" ht="12">
      <c r="A42" s="89" t="s">
        <v>377</v>
      </c>
      <c r="B42" s="89"/>
      <c r="C42" s="89"/>
      <c r="D42" s="89"/>
      <c r="E42" s="89"/>
      <c r="F42" s="89"/>
      <c r="G42" s="89"/>
      <c r="H42" s="89"/>
      <c r="I42" s="82">
        <v>2417</v>
      </c>
      <c r="J42" s="80"/>
      <c r="K42" s="80"/>
      <c r="L42" s="80"/>
      <c r="M42" s="80"/>
      <c r="N42" s="80"/>
    </row>
    <row r="43" spans="1:14" ht="12">
      <c r="A43" s="89" t="s">
        <v>378</v>
      </c>
      <c r="B43" s="89"/>
      <c r="C43" s="89"/>
      <c r="D43" s="89"/>
      <c r="E43" s="89"/>
      <c r="F43" s="89"/>
      <c r="G43" s="89"/>
      <c r="H43" s="89"/>
      <c r="I43" s="82">
        <v>2054</v>
      </c>
      <c r="J43" s="80"/>
      <c r="K43" s="80"/>
      <c r="L43" s="80"/>
      <c r="M43" s="80"/>
      <c r="N43" s="80"/>
    </row>
    <row r="44" spans="1:14" ht="12">
      <c r="A44" s="89" t="s">
        <v>379</v>
      </c>
      <c r="B44" s="89"/>
      <c r="C44" s="89"/>
      <c r="D44" s="89"/>
      <c r="E44" s="89"/>
      <c r="F44" s="89"/>
      <c r="G44" s="89"/>
      <c r="H44" s="89"/>
      <c r="I44" s="82">
        <v>1257</v>
      </c>
      <c r="J44" s="80"/>
      <c r="K44" s="80"/>
      <c r="L44" s="80"/>
      <c r="M44" s="80"/>
      <c r="N44" s="80"/>
    </row>
    <row r="45" spans="1:14" ht="24">
      <c r="A45" s="91" t="s">
        <v>380</v>
      </c>
      <c r="B45" s="91"/>
      <c r="C45" s="91"/>
      <c r="D45" s="91"/>
      <c r="E45" s="91"/>
      <c r="F45" s="91"/>
      <c r="G45" s="91"/>
      <c r="H45" s="91"/>
      <c r="I45" s="82">
        <v>11251</v>
      </c>
      <c r="J45" s="80"/>
      <c r="K45" s="80"/>
      <c r="L45" s="80"/>
      <c r="M45" s="80"/>
      <c r="N45" s="80" t="s">
        <v>365</v>
      </c>
    </row>
    <row r="46" spans="1:14" ht="17.25" customHeight="1">
      <c r="A46" s="91" t="s">
        <v>381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</row>
    <row r="47" spans="1:14" ht="192">
      <c r="A47" s="78">
        <v>11</v>
      </c>
      <c r="B47" s="79" t="s">
        <v>382</v>
      </c>
      <c r="C47" s="79" t="s">
        <v>383</v>
      </c>
      <c r="D47" s="78">
        <v>0.124</v>
      </c>
      <c r="E47" s="80">
        <v>137.9</v>
      </c>
      <c r="F47" s="80">
        <v>137.9</v>
      </c>
      <c r="G47" s="80"/>
      <c r="H47" s="81" t="s">
        <v>384</v>
      </c>
      <c r="I47" s="82">
        <v>194</v>
      </c>
      <c r="J47" s="80"/>
      <c r="K47" s="80">
        <v>194</v>
      </c>
      <c r="L47" s="80" t="str">
        <f>IF(0.124*0=0," ",TEXT(,ROUND((0.124*0*1),2)))</f>
        <v> </v>
      </c>
      <c r="M47" s="80"/>
      <c r="N47" s="80"/>
    </row>
    <row r="48" spans="1:14" ht="204">
      <c r="A48" s="78">
        <v>12</v>
      </c>
      <c r="B48" s="79" t="s">
        <v>385</v>
      </c>
      <c r="C48" s="79" t="s">
        <v>386</v>
      </c>
      <c r="D48" s="78">
        <v>0.124</v>
      </c>
      <c r="E48" s="80">
        <v>69.6</v>
      </c>
      <c r="F48" s="80">
        <v>69.6</v>
      </c>
      <c r="G48" s="80"/>
      <c r="H48" s="81" t="s">
        <v>387</v>
      </c>
      <c r="I48" s="82">
        <v>103</v>
      </c>
      <c r="J48" s="80"/>
      <c r="K48" s="80">
        <v>103</v>
      </c>
      <c r="L48" s="80" t="str">
        <f>IF(0.124*0=0," ",TEXT(,ROUND((0.124*0*1),2)))</f>
        <v> </v>
      </c>
      <c r="M48" s="80"/>
      <c r="N48" s="80"/>
    </row>
    <row r="49" spans="1:14" ht="12">
      <c r="A49" s="89" t="s">
        <v>363</v>
      </c>
      <c r="B49" s="89"/>
      <c r="C49" s="89"/>
      <c r="D49" s="89"/>
      <c r="E49" s="89"/>
      <c r="F49" s="89"/>
      <c r="G49" s="89"/>
      <c r="H49" s="89"/>
      <c r="I49" s="82">
        <v>26</v>
      </c>
      <c r="J49" s="80"/>
      <c r="K49" s="80">
        <v>26</v>
      </c>
      <c r="L49" s="80"/>
      <c r="M49" s="80"/>
      <c r="N49" s="80"/>
    </row>
    <row r="50" spans="1:14" ht="12">
      <c r="A50" s="89" t="s">
        <v>366</v>
      </c>
      <c r="B50" s="89"/>
      <c r="C50" s="89"/>
      <c r="D50" s="89"/>
      <c r="E50" s="89"/>
      <c r="F50" s="89"/>
      <c r="G50" s="89"/>
      <c r="H50" s="89"/>
      <c r="I50" s="82">
        <v>297</v>
      </c>
      <c r="J50" s="80"/>
      <c r="K50" s="80">
        <v>297</v>
      </c>
      <c r="L50" s="80"/>
      <c r="M50" s="80"/>
      <c r="N50" s="80"/>
    </row>
    <row r="51" spans="1:14" ht="12">
      <c r="A51" s="91" t="s">
        <v>388</v>
      </c>
      <c r="B51" s="91"/>
      <c r="C51" s="91"/>
      <c r="D51" s="91"/>
      <c r="E51" s="91"/>
      <c r="F51" s="91"/>
      <c r="G51" s="91"/>
      <c r="H51" s="91"/>
      <c r="I51" s="82"/>
      <c r="J51" s="80"/>
      <c r="K51" s="80"/>
      <c r="L51" s="80"/>
      <c r="M51" s="80"/>
      <c r="N51" s="80"/>
    </row>
    <row r="52" spans="1:14" ht="12">
      <c r="A52" s="89" t="s">
        <v>389</v>
      </c>
      <c r="B52" s="89"/>
      <c r="C52" s="89"/>
      <c r="D52" s="89"/>
      <c r="E52" s="89"/>
      <c r="F52" s="89"/>
      <c r="G52" s="89"/>
      <c r="H52" s="89"/>
      <c r="I52" s="82">
        <v>297</v>
      </c>
      <c r="J52" s="80"/>
      <c r="K52" s="80"/>
      <c r="L52" s="80"/>
      <c r="M52" s="80"/>
      <c r="N52" s="80"/>
    </row>
    <row r="53" spans="1:14" ht="12">
      <c r="A53" s="89" t="s">
        <v>373</v>
      </c>
      <c r="B53" s="89"/>
      <c r="C53" s="89"/>
      <c r="D53" s="89"/>
      <c r="E53" s="89"/>
      <c r="F53" s="89"/>
      <c r="G53" s="89"/>
      <c r="H53" s="89"/>
      <c r="I53" s="82">
        <v>297</v>
      </c>
      <c r="J53" s="80"/>
      <c r="K53" s="80"/>
      <c r="L53" s="80"/>
      <c r="M53" s="80"/>
      <c r="N53" s="80"/>
    </row>
    <row r="54" spans="1:14" ht="12">
      <c r="A54" s="89" t="s">
        <v>374</v>
      </c>
      <c r="B54" s="89"/>
      <c r="C54" s="89"/>
      <c r="D54" s="89"/>
      <c r="E54" s="89"/>
      <c r="F54" s="89"/>
      <c r="G54" s="89"/>
      <c r="H54" s="89"/>
      <c r="I54" s="82"/>
      <c r="J54" s="80"/>
      <c r="K54" s="80"/>
      <c r="L54" s="80"/>
      <c r="M54" s="80"/>
      <c r="N54" s="80"/>
    </row>
    <row r="55" spans="1:14" ht="12">
      <c r="A55" s="89" t="s">
        <v>376</v>
      </c>
      <c r="B55" s="89"/>
      <c r="C55" s="89"/>
      <c r="D55" s="89"/>
      <c r="E55" s="89"/>
      <c r="F55" s="89"/>
      <c r="G55" s="89"/>
      <c r="H55" s="89"/>
      <c r="I55" s="82">
        <v>297</v>
      </c>
      <c r="J55" s="80"/>
      <c r="K55" s="80"/>
      <c r="L55" s="80"/>
      <c r="M55" s="80"/>
      <c r="N55" s="80"/>
    </row>
    <row r="56" spans="1:14" ht="12">
      <c r="A56" s="91" t="s">
        <v>390</v>
      </c>
      <c r="B56" s="91"/>
      <c r="C56" s="91"/>
      <c r="D56" s="91"/>
      <c r="E56" s="91"/>
      <c r="F56" s="91"/>
      <c r="G56" s="91"/>
      <c r="H56" s="91"/>
      <c r="I56" s="82">
        <v>297</v>
      </c>
      <c r="J56" s="80"/>
      <c r="K56" s="80"/>
      <c r="L56" s="80"/>
      <c r="M56" s="80"/>
      <c r="N56" s="80"/>
    </row>
    <row r="57" spans="1:14" ht="24">
      <c r="A57" s="88" t="s">
        <v>391</v>
      </c>
      <c r="B57" s="89"/>
      <c r="C57" s="89"/>
      <c r="D57" s="89"/>
      <c r="E57" s="89"/>
      <c r="F57" s="89"/>
      <c r="G57" s="89"/>
      <c r="H57" s="89"/>
      <c r="I57" s="83">
        <v>1248</v>
      </c>
      <c r="J57" s="83">
        <v>145</v>
      </c>
      <c r="K57" s="83" t="s">
        <v>392</v>
      </c>
      <c r="L57" s="83">
        <v>1009</v>
      </c>
      <c r="M57" s="83"/>
      <c r="N57" s="83" t="s">
        <v>365</v>
      </c>
    </row>
    <row r="58" spans="1:14" ht="24">
      <c r="A58" s="88" t="s">
        <v>393</v>
      </c>
      <c r="B58" s="89"/>
      <c r="C58" s="89"/>
      <c r="D58" s="89"/>
      <c r="E58" s="89"/>
      <c r="F58" s="89"/>
      <c r="G58" s="89"/>
      <c r="H58" s="89"/>
      <c r="I58" s="83">
        <v>8237</v>
      </c>
      <c r="J58" s="83">
        <v>2385</v>
      </c>
      <c r="K58" s="83" t="s">
        <v>394</v>
      </c>
      <c r="L58" s="83">
        <v>5077</v>
      </c>
      <c r="M58" s="83"/>
      <c r="N58" s="83" t="s">
        <v>365</v>
      </c>
    </row>
    <row r="59" spans="1:14" ht="12">
      <c r="A59" s="88" t="s">
        <v>368</v>
      </c>
      <c r="B59" s="89"/>
      <c r="C59" s="89"/>
      <c r="D59" s="89"/>
      <c r="E59" s="89"/>
      <c r="F59" s="89"/>
      <c r="G59" s="89"/>
      <c r="H59" s="89"/>
      <c r="I59" s="83">
        <v>2054</v>
      </c>
      <c r="J59" s="83"/>
      <c r="K59" s="83"/>
      <c r="L59" s="83"/>
      <c r="M59" s="83"/>
      <c r="N59" s="83"/>
    </row>
    <row r="60" spans="1:14" ht="12">
      <c r="A60" s="88" t="s">
        <v>369</v>
      </c>
      <c r="B60" s="89"/>
      <c r="C60" s="89"/>
      <c r="D60" s="89"/>
      <c r="E60" s="89"/>
      <c r="F60" s="89"/>
      <c r="G60" s="89"/>
      <c r="H60" s="89"/>
      <c r="I60" s="83">
        <v>1257</v>
      </c>
      <c r="J60" s="83"/>
      <c r="K60" s="83"/>
      <c r="L60" s="83"/>
      <c r="M60" s="83"/>
      <c r="N60" s="83"/>
    </row>
    <row r="61" spans="1:14" ht="12">
      <c r="A61" s="90" t="s">
        <v>395</v>
      </c>
      <c r="B61" s="91"/>
      <c r="C61" s="91"/>
      <c r="D61" s="91"/>
      <c r="E61" s="91"/>
      <c r="F61" s="91"/>
      <c r="G61" s="91"/>
      <c r="H61" s="91"/>
      <c r="I61" s="83"/>
      <c r="J61" s="83"/>
      <c r="K61" s="83"/>
      <c r="L61" s="83"/>
      <c r="M61" s="83"/>
      <c r="N61" s="83"/>
    </row>
    <row r="62" spans="1:14" ht="12">
      <c r="A62" s="88" t="s">
        <v>371</v>
      </c>
      <c r="B62" s="89"/>
      <c r="C62" s="89"/>
      <c r="D62" s="89"/>
      <c r="E62" s="89"/>
      <c r="F62" s="89"/>
      <c r="G62" s="89"/>
      <c r="H62" s="89"/>
      <c r="I62" s="83">
        <v>1726</v>
      </c>
      <c r="J62" s="83"/>
      <c r="K62" s="83"/>
      <c r="L62" s="83"/>
      <c r="M62" s="83"/>
      <c r="N62" s="83"/>
    </row>
    <row r="63" spans="1:14" ht="24">
      <c r="A63" s="88" t="s">
        <v>372</v>
      </c>
      <c r="B63" s="89"/>
      <c r="C63" s="89"/>
      <c r="D63" s="89"/>
      <c r="E63" s="89"/>
      <c r="F63" s="89"/>
      <c r="G63" s="89"/>
      <c r="H63" s="89"/>
      <c r="I63" s="83">
        <v>9822</v>
      </c>
      <c r="J63" s="83"/>
      <c r="K63" s="83"/>
      <c r="L63" s="83"/>
      <c r="M63" s="83"/>
      <c r="N63" s="83" t="s">
        <v>365</v>
      </c>
    </row>
    <row r="64" spans="1:14" ht="24">
      <c r="A64" s="88" t="s">
        <v>373</v>
      </c>
      <c r="B64" s="89"/>
      <c r="C64" s="89"/>
      <c r="D64" s="89"/>
      <c r="E64" s="89"/>
      <c r="F64" s="89"/>
      <c r="G64" s="89"/>
      <c r="H64" s="89"/>
      <c r="I64" s="83">
        <v>11548</v>
      </c>
      <c r="J64" s="83"/>
      <c r="K64" s="83"/>
      <c r="L64" s="83"/>
      <c r="M64" s="83"/>
      <c r="N64" s="83" t="s">
        <v>365</v>
      </c>
    </row>
    <row r="65" spans="1:14" ht="12">
      <c r="A65" s="88" t="s">
        <v>374</v>
      </c>
      <c r="B65" s="89"/>
      <c r="C65" s="89"/>
      <c r="D65" s="89"/>
      <c r="E65" s="89"/>
      <c r="F65" s="89"/>
      <c r="G65" s="89"/>
      <c r="H65" s="89"/>
      <c r="I65" s="83"/>
      <c r="J65" s="83"/>
      <c r="K65" s="83"/>
      <c r="L65" s="83"/>
      <c r="M65" s="83"/>
      <c r="N65" s="83"/>
    </row>
    <row r="66" spans="1:14" ht="12">
      <c r="A66" s="88" t="s">
        <v>375</v>
      </c>
      <c r="B66" s="89"/>
      <c r="C66" s="89"/>
      <c r="D66" s="89"/>
      <c r="E66" s="89"/>
      <c r="F66" s="89"/>
      <c r="G66" s="89"/>
      <c r="H66" s="89"/>
      <c r="I66" s="83">
        <v>5077</v>
      </c>
      <c r="J66" s="83"/>
      <c r="K66" s="83"/>
      <c r="L66" s="83"/>
      <c r="M66" s="83"/>
      <c r="N66" s="83"/>
    </row>
    <row r="67" spans="1:14" ht="12">
      <c r="A67" s="88" t="s">
        <v>376</v>
      </c>
      <c r="B67" s="89"/>
      <c r="C67" s="89"/>
      <c r="D67" s="89"/>
      <c r="E67" s="89"/>
      <c r="F67" s="89"/>
      <c r="G67" s="89"/>
      <c r="H67" s="89"/>
      <c r="I67" s="83">
        <v>775</v>
      </c>
      <c r="J67" s="83"/>
      <c r="K67" s="83"/>
      <c r="L67" s="83"/>
      <c r="M67" s="83"/>
      <c r="N67" s="83"/>
    </row>
    <row r="68" spans="1:14" ht="12">
      <c r="A68" s="88" t="s">
        <v>377</v>
      </c>
      <c r="B68" s="89"/>
      <c r="C68" s="89"/>
      <c r="D68" s="89"/>
      <c r="E68" s="89"/>
      <c r="F68" s="89"/>
      <c r="G68" s="89"/>
      <c r="H68" s="89"/>
      <c r="I68" s="83">
        <v>2417</v>
      </c>
      <c r="J68" s="83"/>
      <c r="K68" s="83"/>
      <c r="L68" s="83"/>
      <c r="M68" s="83"/>
      <c r="N68" s="83"/>
    </row>
    <row r="69" spans="1:14" ht="12">
      <c r="A69" s="88" t="s">
        <v>378</v>
      </c>
      <c r="B69" s="89"/>
      <c r="C69" s="89"/>
      <c r="D69" s="89"/>
      <c r="E69" s="89"/>
      <c r="F69" s="89"/>
      <c r="G69" s="89"/>
      <c r="H69" s="89"/>
      <c r="I69" s="83">
        <v>2054</v>
      </c>
      <c r="J69" s="83"/>
      <c r="K69" s="83"/>
      <c r="L69" s="83"/>
      <c r="M69" s="83"/>
      <c r="N69" s="83"/>
    </row>
    <row r="70" spans="1:14" ht="12">
      <c r="A70" s="88" t="s">
        <v>379</v>
      </c>
      <c r="B70" s="89"/>
      <c r="C70" s="89"/>
      <c r="D70" s="89"/>
      <c r="E70" s="89"/>
      <c r="F70" s="89"/>
      <c r="G70" s="89"/>
      <c r="H70" s="89"/>
      <c r="I70" s="83">
        <v>1257</v>
      </c>
      <c r="J70" s="83"/>
      <c r="K70" s="83"/>
      <c r="L70" s="83"/>
      <c r="M70" s="83"/>
      <c r="N70" s="83"/>
    </row>
    <row r="71" spans="1:14" ht="24">
      <c r="A71" s="90" t="s">
        <v>396</v>
      </c>
      <c r="B71" s="91"/>
      <c r="C71" s="91"/>
      <c r="D71" s="91"/>
      <c r="E71" s="91"/>
      <c r="F71" s="91"/>
      <c r="G71" s="91"/>
      <c r="H71" s="91"/>
      <c r="I71" s="83">
        <v>11548</v>
      </c>
      <c r="J71" s="83"/>
      <c r="K71" s="83"/>
      <c r="L71" s="83"/>
      <c r="M71" s="83"/>
      <c r="N71" s="83" t="s">
        <v>365</v>
      </c>
    </row>
    <row r="72" spans="1:13" ht="12">
      <c r="A72" s="84"/>
      <c r="B72" s="85"/>
      <c r="C72" s="85"/>
      <c r="D72" s="84"/>
      <c r="E72" s="73"/>
      <c r="F72" s="73"/>
      <c r="G72" s="73"/>
      <c r="H72" s="73"/>
      <c r="I72" s="86"/>
      <c r="J72" s="73"/>
      <c r="K72" s="73"/>
      <c r="L72" s="73"/>
      <c r="M72" s="73"/>
    </row>
    <row r="73" spans="1:13" ht="12">
      <c r="A73" s="84"/>
      <c r="B73" s="85"/>
      <c r="C73" s="85"/>
      <c r="D73" s="84"/>
      <c r="E73" s="73"/>
      <c r="F73" s="73"/>
      <c r="G73" s="73"/>
      <c r="H73" s="73"/>
      <c r="I73" s="86"/>
      <c r="J73" s="73"/>
      <c r="K73" s="73"/>
      <c r="L73" s="73"/>
      <c r="M73" s="73"/>
    </row>
    <row r="74" spans="1:13" ht="12">
      <c r="A74" s="84"/>
      <c r="B74" s="85"/>
      <c r="C74" s="87" t="s">
        <v>403</v>
      </c>
      <c r="D74" s="84"/>
      <c r="E74" s="73"/>
      <c r="F74" s="87" t="s">
        <v>316</v>
      </c>
      <c r="G74" s="87"/>
      <c r="H74" s="87"/>
      <c r="I74" s="73"/>
      <c r="J74" s="73"/>
      <c r="K74" s="73"/>
      <c r="L74" s="73"/>
      <c r="M74" s="73"/>
    </row>
  </sheetData>
  <sheetProtection/>
  <mergeCells count="58">
    <mergeCell ref="I12:L14"/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34:H34"/>
    <mergeCell ref="A35:H35"/>
    <mergeCell ref="A36:H36"/>
    <mergeCell ref="A37:H37"/>
    <mergeCell ref="A20:N20"/>
    <mergeCell ref="A31:H31"/>
    <mergeCell ref="A32:H32"/>
    <mergeCell ref="A33:H33"/>
    <mergeCell ref="A42:H42"/>
    <mergeCell ref="A43:H43"/>
    <mergeCell ref="A44:H44"/>
    <mergeCell ref="A45:H45"/>
    <mergeCell ref="A38:H38"/>
    <mergeCell ref="A39:H39"/>
    <mergeCell ref="A40:H40"/>
    <mergeCell ref="A41:H41"/>
    <mergeCell ref="A52:H52"/>
    <mergeCell ref="A53:H53"/>
    <mergeCell ref="A54:H54"/>
    <mergeCell ref="A55:H55"/>
    <mergeCell ref="A46:N46"/>
    <mergeCell ref="A49:H49"/>
    <mergeCell ref="A50:H50"/>
    <mergeCell ref="A51:H51"/>
    <mergeCell ref="A60:H60"/>
    <mergeCell ref="A61:H61"/>
    <mergeCell ref="A62:H62"/>
    <mergeCell ref="A63:H63"/>
    <mergeCell ref="A56:H56"/>
    <mergeCell ref="A57:H57"/>
    <mergeCell ref="A58:H58"/>
    <mergeCell ref="A59:H59"/>
    <mergeCell ref="A68:H68"/>
    <mergeCell ref="A69:H69"/>
    <mergeCell ref="A70:H70"/>
    <mergeCell ref="A71:H71"/>
    <mergeCell ref="A64:H64"/>
    <mergeCell ref="A65:H65"/>
    <mergeCell ref="A66:H66"/>
    <mergeCell ref="A67:H67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1" t="s">
        <v>232</v>
      </c>
      <c r="B1" s="112"/>
      <c r="C1" s="112"/>
      <c r="D1" s="112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170</v>
      </c>
      <c r="B4" s="17" t="s">
        <v>233</v>
      </c>
      <c r="C4" s="17" t="s">
        <v>170</v>
      </c>
      <c r="D4" s="18" t="s">
        <v>234</v>
      </c>
      <c r="E4" s="17" t="s">
        <v>170</v>
      </c>
      <c r="F4" s="19" t="s">
        <v>250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251</v>
      </c>
      <c r="C6" s="25">
        <v>1</v>
      </c>
      <c r="D6" s="27" t="s">
        <v>48</v>
      </c>
      <c r="E6" s="23">
        <v>1</v>
      </c>
      <c r="F6" s="24" t="s">
        <v>252</v>
      </c>
    </row>
    <row r="7" spans="1:6" ht="12.75">
      <c r="A7" s="25"/>
      <c r="B7" s="28"/>
      <c r="C7" s="25">
        <v>2</v>
      </c>
      <c r="D7" s="29" t="s">
        <v>171</v>
      </c>
      <c r="E7" s="23">
        <v>2</v>
      </c>
      <c r="F7" s="24" t="s">
        <v>253</v>
      </c>
    </row>
    <row r="8" spans="1:6" ht="12.75">
      <c r="A8" s="25">
        <v>1</v>
      </c>
      <c r="B8" s="30" t="s">
        <v>84</v>
      </c>
      <c r="C8" s="25">
        <v>3</v>
      </c>
      <c r="D8" s="29" t="s">
        <v>172</v>
      </c>
      <c r="E8" s="23">
        <v>3</v>
      </c>
      <c r="F8" s="24" t="s">
        <v>254</v>
      </c>
    </row>
    <row r="9" spans="1:6" ht="12.75">
      <c r="A9" s="31">
        <v>2</v>
      </c>
      <c r="B9" s="32" t="s">
        <v>85</v>
      </c>
      <c r="C9" s="25">
        <v>4</v>
      </c>
      <c r="D9" s="29" t="s">
        <v>173</v>
      </c>
      <c r="E9" s="23">
        <v>4</v>
      </c>
      <c r="F9" s="24" t="s">
        <v>255</v>
      </c>
    </row>
    <row r="10" spans="1:6" ht="12.75">
      <c r="A10" s="25">
        <v>3</v>
      </c>
      <c r="B10" s="30" t="s">
        <v>86</v>
      </c>
      <c r="C10" s="25">
        <v>5</v>
      </c>
      <c r="D10" s="29" t="s">
        <v>174</v>
      </c>
      <c r="E10" s="23">
        <v>5</v>
      </c>
      <c r="F10" s="24" t="s">
        <v>256</v>
      </c>
    </row>
    <row r="11" spans="1:6" ht="12.75">
      <c r="A11" s="31">
        <v>4</v>
      </c>
      <c r="B11" s="32" t="s">
        <v>87</v>
      </c>
      <c r="C11" s="25">
        <v>6</v>
      </c>
      <c r="D11" s="29" t="s">
        <v>175</v>
      </c>
      <c r="E11" s="23">
        <v>6</v>
      </c>
      <c r="F11" s="24" t="s">
        <v>257</v>
      </c>
    </row>
    <row r="12" spans="1:6" ht="12.75">
      <c r="A12" s="25">
        <v>5</v>
      </c>
      <c r="B12" s="32" t="s">
        <v>268</v>
      </c>
      <c r="D12" s="29"/>
      <c r="E12" s="23">
        <v>7</v>
      </c>
      <c r="F12" s="24" t="s">
        <v>258</v>
      </c>
    </row>
    <row r="13" spans="1:6" ht="12.75">
      <c r="A13" s="31">
        <v>6</v>
      </c>
      <c r="B13" s="32" t="s">
        <v>269</v>
      </c>
      <c r="C13" s="25">
        <v>7</v>
      </c>
      <c r="D13" s="27" t="s">
        <v>11</v>
      </c>
      <c r="E13" s="23">
        <v>8</v>
      </c>
      <c r="F13" s="24" t="s">
        <v>259</v>
      </c>
    </row>
    <row r="14" spans="1:6" ht="12.75">
      <c r="A14" s="25">
        <v>7</v>
      </c>
      <c r="B14" s="32" t="s">
        <v>270</v>
      </c>
      <c r="C14" s="25">
        <v>8</v>
      </c>
      <c r="D14" s="29" t="s">
        <v>176</v>
      </c>
      <c r="E14" s="23"/>
      <c r="F14" s="24"/>
    </row>
    <row r="15" spans="1:6" ht="12.75">
      <c r="A15" s="31">
        <v>8</v>
      </c>
      <c r="B15" s="32" t="s">
        <v>271</v>
      </c>
      <c r="C15" s="25">
        <v>9</v>
      </c>
      <c r="D15" s="29" t="s">
        <v>177</v>
      </c>
      <c r="E15" s="23"/>
      <c r="F15" s="24"/>
    </row>
    <row r="16" spans="1:6" ht="12.75">
      <c r="A16" s="25">
        <v>9</v>
      </c>
      <c r="B16" s="32" t="s">
        <v>272</v>
      </c>
      <c r="C16" s="25">
        <v>10</v>
      </c>
      <c r="D16" s="29" t="s">
        <v>178</v>
      </c>
      <c r="E16" s="23"/>
      <c r="F16" s="24"/>
    </row>
    <row r="17" spans="1:6" ht="12.75">
      <c r="A17" s="31">
        <v>10</v>
      </c>
      <c r="B17" s="32" t="s">
        <v>273</v>
      </c>
      <c r="C17" s="25">
        <v>11</v>
      </c>
      <c r="D17" s="29" t="s">
        <v>179</v>
      </c>
      <c r="E17" s="23"/>
      <c r="F17" s="24"/>
    </row>
    <row r="18" spans="1:6" ht="12.75">
      <c r="A18" s="25">
        <v>11</v>
      </c>
      <c r="B18" s="32" t="s">
        <v>274</v>
      </c>
      <c r="C18" s="25">
        <v>12</v>
      </c>
      <c r="D18" s="29" t="s">
        <v>180</v>
      </c>
      <c r="E18" s="23"/>
      <c r="F18" s="24"/>
    </row>
    <row r="19" spans="1:6" ht="12.75">
      <c r="A19" s="25">
        <v>12</v>
      </c>
      <c r="B19" s="32" t="s">
        <v>88</v>
      </c>
      <c r="D19" s="29"/>
      <c r="E19" s="23"/>
      <c r="F19" s="24"/>
    </row>
    <row r="20" spans="1:6" ht="12.75">
      <c r="A20" s="25">
        <v>13</v>
      </c>
      <c r="B20" s="30" t="s">
        <v>89</v>
      </c>
      <c r="C20" s="25">
        <v>13</v>
      </c>
      <c r="D20" s="27" t="s">
        <v>8</v>
      </c>
      <c r="E20" s="23"/>
      <c r="F20" s="24"/>
    </row>
    <row r="21" spans="1:6" ht="12.75">
      <c r="A21" s="25">
        <v>14</v>
      </c>
      <c r="B21" s="30" t="s">
        <v>90</v>
      </c>
      <c r="C21" s="25">
        <v>14</v>
      </c>
      <c r="D21" s="29" t="s">
        <v>181</v>
      </c>
      <c r="E21" s="23"/>
      <c r="F21" s="24"/>
    </row>
    <row r="22" spans="1:6" ht="12.75">
      <c r="A22" s="25">
        <v>15</v>
      </c>
      <c r="B22" s="30" t="s">
        <v>91</v>
      </c>
      <c r="C22" s="25">
        <v>15</v>
      </c>
      <c r="D22" s="29" t="s">
        <v>182</v>
      </c>
      <c r="E22" s="23"/>
      <c r="F22" s="24"/>
    </row>
    <row r="23" spans="1:6" ht="12.75">
      <c r="A23" s="25">
        <v>16</v>
      </c>
      <c r="B23" s="30" t="s">
        <v>260</v>
      </c>
      <c r="C23" s="25">
        <v>16</v>
      </c>
      <c r="D23" s="29" t="s">
        <v>183</v>
      </c>
      <c r="E23" s="23"/>
      <c r="F23" s="24"/>
    </row>
    <row r="24" spans="1:6" ht="12.75">
      <c r="A24" s="25">
        <v>17</v>
      </c>
      <c r="B24" s="30" t="s">
        <v>261</v>
      </c>
      <c r="C24" s="25">
        <v>17</v>
      </c>
      <c r="D24" s="29" t="s">
        <v>184</v>
      </c>
      <c r="E24" s="23"/>
      <c r="F24" s="24"/>
    </row>
    <row r="25" spans="1:6" ht="12.75">
      <c r="A25" s="25">
        <v>18</v>
      </c>
      <c r="B25" s="30" t="s">
        <v>262</v>
      </c>
      <c r="C25" s="25">
        <v>18</v>
      </c>
      <c r="D25" s="29" t="s">
        <v>185</v>
      </c>
      <c r="E25" s="23"/>
      <c r="F25" s="24"/>
    </row>
    <row r="26" spans="1:6" ht="12.75">
      <c r="A26" s="25">
        <v>19</v>
      </c>
      <c r="B26" s="32" t="s">
        <v>92</v>
      </c>
      <c r="D26" s="29"/>
      <c r="E26" s="23"/>
      <c r="F26" s="24"/>
    </row>
    <row r="27" spans="1:6" ht="12.75">
      <c r="A27" s="25">
        <v>20</v>
      </c>
      <c r="B27" s="30" t="s">
        <v>93</v>
      </c>
      <c r="C27" s="25">
        <v>19</v>
      </c>
      <c r="D27" s="27" t="s">
        <v>9</v>
      </c>
      <c r="E27" s="23"/>
      <c r="F27" s="24"/>
    </row>
    <row r="28" spans="1:6" ht="12.75">
      <c r="A28" s="25">
        <v>21</v>
      </c>
      <c r="B28" s="30" t="s">
        <v>94</v>
      </c>
      <c r="C28" s="25">
        <v>20</v>
      </c>
      <c r="D28" s="29" t="s">
        <v>186</v>
      </c>
      <c r="E28" s="23"/>
      <c r="F28" s="24"/>
    </row>
    <row r="29" spans="1:6" ht="12.75">
      <c r="A29" s="25">
        <v>22</v>
      </c>
      <c r="B29" s="30" t="s">
        <v>95</v>
      </c>
      <c r="C29" s="25">
        <v>21</v>
      </c>
      <c r="D29" s="29" t="s">
        <v>187</v>
      </c>
      <c r="E29" s="23"/>
      <c r="F29" s="24"/>
    </row>
    <row r="30" spans="1:6" ht="12.75">
      <c r="A30" s="25">
        <v>23</v>
      </c>
      <c r="B30" s="30" t="s">
        <v>96</v>
      </c>
      <c r="C30" s="25">
        <v>22</v>
      </c>
      <c r="D30" s="29" t="s">
        <v>188</v>
      </c>
      <c r="E30" s="23"/>
      <c r="F30" s="24"/>
    </row>
    <row r="31" spans="1:6" ht="12.75">
      <c r="A31" s="25">
        <v>24</v>
      </c>
      <c r="B31" s="32" t="s">
        <v>97</v>
      </c>
      <c r="C31" s="25">
        <v>23</v>
      </c>
      <c r="D31" s="29" t="s">
        <v>189</v>
      </c>
      <c r="E31" s="23"/>
      <c r="F31" s="24"/>
    </row>
    <row r="32" spans="1:6" ht="12.75">
      <c r="A32" s="25">
        <v>25</v>
      </c>
      <c r="B32" s="32" t="s">
        <v>98</v>
      </c>
      <c r="C32" s="25">
        <v>24</v>
      </c>
      <c r="D32" s="29" t="s">
        <v>190</v>
      </c>
      <c r="E32" s="23"/>
      <c r="F32" s="24"/>
    </row>
    <row r="33" spans="1:6" ht="12.75">
      <c r="A33" s="25">
        <v>26</v>
      </c>
      <c r="B33" s="32" t="s">
        <v>99</v>
      </c>
      <c r="D33" s="29"/>
      <c r="E33" s="23"/>
      <c r="F33" s="24"/>
    </row>
    <row r="34" spans="1:6" ht="12.75">
      <c r="A34" s="25">
        <v>27</v>
      </c>
      <c r="B34" s="32" t="s">
        <v>100</v>
      </c>
      <c r="C34" s="25">
        <v>25</v>
      </c>
      <c r="D34" s="27" t="s">
        <v>10</v>
      </c>
      <c r="E34" s="23"/>
      <c r="F34" s="24"/>
    </row>
    <row r="35" spans="1:6" ht="12.75">
      <c r="A35" s="25">
        <v>28</v>
      </c>
      <c r="B35" s="32" t="s">
        <v>101</v>
      </c>
      <c r="C35" s="25">
        <v>26</v>
      </c>
      <c r="D35" s="29" t="s">
        <v>191</v>
      </c>
      <c r="E35" s="23"/>
      <c r="F35" s="24"/>
    </row>
    <row r="36" spans="1:6" ht="12.75">
      <c r="A36" s="25">
        <v>29</v>
      </c>
      <c r="B36" s="32" t="s">
        <v>102</v>
      </c>
      <c r="C36" s="25">
        <v>27</v>
      </c>
      <c r="D36" s="29" t="s">
        <v>192</v>
      </c>
      <c r="E36" s="23"/>
      <c r="F36" s="24"/>
    </row>
    <row r="37" spans="1:6" ht="12.75">
      <c r="A37" s="25">
        <v>30</v>
      </c>
      <c r="B37" s="32" t="s">
        <v>103</v>
      </c>
      <c r="C37" s="25">
        <v>28</v>
      </c>
      <c r="D37" s="29" t="s">
        <v>193</v>
      </c>
      <c r="E37" s="23"/>
      <c r="F37" s="24"/>
    </row>
    <row r="38" spans="1:6" ht="12.75">
      <c r="A38" s="25">
        <v>31</v>
      </c>
      <c r="B38" s="30" t="s">
        <v>104</v>
      </c>
      <c r="C38" s="25">
        <v>29</v>
      </c>
      <c r="D38" s="29" t="s">
        <v>194</v>
      </c>
      <c r="E38" s="23"/>
      <c r="F38" s="24"/>
    </row>
    <row r="39" spans="1:6" ht="12.75">
      <c r="A39" s="25">
        <v>32</v>
      </c>
      <c r="B39" s="32" t="s">
        <v>235</v>
      </c>
      <c r="C39" s="25">
        <v>30</v>
      </c>
      <c r="D39" s="29" t="s">
        <v>195</v>
      </c>
      <c r="E39" s="23"/>
      <c r="F39" s="24"/>
    </row>
    <row r="40" spans="1:6" ht="12.75">
      <c r="A40" s="25">
        <v>33</v>
      </c>
      <c r="B40" s="30" t="s">
        <v>105</v>
      </c>
      <c r="D40" s="29"/>
      <c r="E40" s="23"/>
      <c r="F40" s="24"/>
    </row>
    <row r="41" spans="1:6" ht="12.75">
      <c r="A41" s="25">
        <v>34</v>
      </c>
      <c r="B41" s="30" t="s">
        <v>106</v>
      </c>
      <c r="C41" s="25">
        <v>31</v>
      </c>
      <c r="D41" s="27" t="s">
        <v>14</v>
      </c>
      <c r="E41" s="23"/>
      <c r="F41" s="24"/>
    </row>
    <row r="42" spans="1:6" ht="12.75">
      <c r="A42" s="25">
        <v>35</v>
      </c>
      <c r="B42" s="30" t="s">
        <v>107</v>
      </c>
      <c r="C42" s="25">
        <v>32</v>
      </c>
      <c r="D42" s="29" t="s">
        <v>196</v>
      </c>
      <c r="E42" s="23"/>
      <c r="F42" s="24"/>
    </row>
    <row r="43" spans="1:6" ht="12.75">
      <c r="A43" s="25">
        <v>36</v>
      </c>
      <c r="B43" s="30" t="s">
        <v>108</v>
      </c>
      <c r="C43" s="25">
        <v>33</v>
      </c>
      <c r="D43" s="29" t="s">
        <v>197</v>
      </c>
      <c r="E43" s="23"/>
      <c r="F43" s="24"/>
    </row>
    <row r="44" spans="1:6" ht="12.75">
      <c r="A44" s="25">
        <v>37</v>
      </c>
      <c r="B44" s="30" t="s">
        <v>109</v>
      </c>
      <c r="C44" s="25">
        <v>34</v>
      </c>
      <c r="D44" s="29" t="s">
        <v>198</v>
      </c>
      <c r="E44" s="23"/>
      <c r="F44" s="24"/>
    </row>
    <row r="45" spans="1:6" ht="12.75">
      <c r="A45" s="25">
        <v>38</v>
      </c>
      <c r="B45" s="30" t="s">
        <v>110</v>
      </c>
      <c r="C45" s="25">
        <v>35</v>
      </c>
      <c r="D45" s="29" t="s">
        <v>199</v>
      </c>
      <c r="E45" s="23"/>
      <c r="F45" s="24"/>
    </row>
    <row r="46" spans="1:6" ht="12.75">
      <c r="A46" s="25">
        <v>39</v>
      </c>
      <c r="B46" s="30" t="s">
        <v>111</v>
      </c>
      <c r="C46" s="25">
        <v>36</v>
      </c>
      <c r="D46" s="29" t="s">
        <v>200</v>
      </c>
      <c r="E46" s="23"/>
      <c r="F46" s="24"/>
    </row>
    <row r="47" spans="1:6" ht="12.75">
      <c r="A47" s="25">
        <v>40</v>
      </c>
      <c r="B47" s="30" t="s">
        <v>112</v>
      </c>
      <c r="C47" s="45"/>
      <c r="D47" s="29"/>
      <c r="E47" s="23"/>
      <c r="F47" s="24"/>
    </row>
    <row r="48" spans="1:6" ht="12.75">
      <c r="A48" s="25">
        <v>41</v>
      </c>
      <c r="B48" s="30" t="s">
        <v>113</v>
      </c>
      <c r="C48" s="25">
        <v>37</v>
      </c>
      <c r="D48" s="27" t="s">
        <v>13</v>
      </c>
      <c r="E48" s="23"/>
      <c r="F48" s="24"/>
    </row>
    <row r="49" spans="1:6" ht="12.75">
      <c r="A49" s="25">
        <v>42</v>
      </c>
      <c r="B49" s="32" t="s">
        <v>114</v>
      </c>
      <c r="C49" s="25">
        <v>38</v>
      </c>
      <c r="D49" s="29" t="s">
        <v>201</v>
      </c>
      <c r="E49" s="23"/>
      <c r="F49" s="24"/>
    </row>
    <row r="50" spans="1:6" ht="12.75">
      <c r="A50" s="25">
        <v>43</v>
      </c>
      <c r="B50" s="30" t="s">
        <v>115</v>
      </c>
      <c r="C50" s="25">
        <v>39</v>
      </c>
      <c r="D50" s="29" t="s">
        <v>202</v>
      </c>
      <c r="E50" s="23"/>
      <c r="F50" s="24"/>
    </row>
    <row r="51" spans="1:6" ht="12.75">
      <c r="A51" s="25">
        <v>44</v>
      </c>
      <c r="B51" s="30" t="s">
        <v>116</v>
      </c>
      <c r="C51" s="25">
        <v>40</v>
      </c>
      <c r="D51" s="29" t="s">
        <v>203</v>
      </c>
      <c r="E51" s="23"/>
      <c r="F51" s="24"/>
    </row>
    <row r="52" spans="1:6" ht="12.75">
      <c r="A52" s="25">
        <v>45</v>
      </c>
      <c r="B52" s="30" t="s">
        <v>117</v>
      </c>
      <c r="C52" s="25">
        <v>41</v>
      </c>
      <c r="D52" s="29" t="s">
        <v>204</v>
      </c>
      <c r="E52" s="23"/>
      <c r="F52" s="24"/>
    </row>
    <row r="53" spans="1:6" ht="12.75">
      <c r="A53" s="25">
        <v>46</v>
      </c>
      <c r="B53" s="30" t="s">
        <v>118</v>
      </c>
      <c r="C53" s="25">
        <v>42</v>
      </c>
      <c r="D53" s="29" t="s">
        <v>205</v>
      </c>
      <c r="E53" s="23"/>
      <c r="F53" s="24"/>
    </row>
    <row r="54" spans="1:6" ht="12.75">
      <c r="A54" s="25">
        <v>47</v>
      </c>
      <c r="B54" s="30" t="s">
        <v>275</v>
      </c>
      <c r="D54" s="29"/>
      <c r="E54" s="23"/>
      <c r="F54" s="24"/>
    </row>
    <row r="55" spans="1:6" ht="12.75">
      <c r="A55" s="25">
        <v>48</v>
      </c>
      <c r="B55" s="30" t="s">
        <v>276</v>
      </c>
      <c r="C55" s="25">
        <v>43</v>
      </c>
      <c r="D55" s="27" t="s">
        <v>12</v>
      </c>
      <c r="E55" s="23"/>
      <c r="F55" s="24"/>
    </row>
    <row r="56" spans="1:6" ht="12.75">
      <c r="A56" s="25">
        <v>49</v>
      </c>
      <c r="B56" s="30" t="s">
        <v>277</v>
      </c>
      <c r="C56" s="25">
        <v>44</v>
      </c>
      <c r="D56" s="29" t="s">
        <v>206</v>
      </c>
      <c r="E56" s="23"/>
      <c r="F56" s="24"/>
    </row>
    <row r="57" spans="1:6" ht="12.75">
      <c r="A57" s="25">
        <v>50</v>
      </c>
      <c r="B57" s="30" t="s">
        <v>278</v>
      </c>
      <c r="C57" s="25">
        <v>45</v>
      </c>
      <c r="D57" s="29" t="s">
        <v>207</v>
      </c>
      <c r="E57" s="23"/>
      <c r="F57" s="24"/>
    </row>
    <row r="58" spans="1:6" ht="12.75">
      <c r="A58" s="25">
        <v>51</v>
      </c>
      <c r="B58" s="30" t="s">
        <v>279</v>
      </c>
      <c r="C58" s="25">
        <v>46</v>
      </c>
      <c r="D58" s="29" t="s">
        <v>208</v>
      </c>
      <c r="E58" s="23"/>
      <c r="F58" s="24"/>
    </row>
    <row r="59" spans="1:6" ht="12.75">
      <c r="A59" s="25">
        <v>52</v>
      </c>
      <c r="B59" s="30" t="s">
        <v>280</v>
      </c>
      <c r="C59" s="25">
        <v>47</v>
      </c>
      <c r="D59" s="29" t="s">
        <v>209</v>
      </c>
      <c r="E59" s="23"/>
      <c r="F59" s="24"/>
    </row>
    <row r="60" spans="1:6" ht="12.75">
      <c r="A60" s="25">
        <v>53</v>
      </c>
      <c r="B60" s="30" t="s">
        <v>281</v>
      </c>
      <c r="C60" s="25">
        <v>48</v>
      </c>
      <c r="D60" s="29" t="s">
        <v>210</v>
      </c>
      <c r="E60" s="23"/>
      <c r="F60" s="24"/>
    </row>
    <row r="61" spans="1:6" ht="12.75">
      <c r="A61" s="25">
        <v>54</v>
      </c>
      <c r="B61" s="30" t="s">
        <v>282</v>
      </c>
      <c r="D61" s="29"/>
      <c r="E61" s="23"/>
      <c r="F61" s="24"/>
    </row>
    <row r="62" spans="1:6" ht="12.75">
      <c r="A62" s="25">
        <v>55</v>
      </c>
      <c r="B62" s="30" t="s">
        <v>283</v>
      </c>
      <c r="C62" s="25">
        <v>49</v>
      </c>
      <c r="D62" s="27" t="s">
        <v>211</v>
      </c>
      <c r="E62" s="23"/>
      <c r="F62" s="24"/>
    </row>
    <row r="63" spans="1:6" ht="12.75">
      <c r="A63" s="25">
        <v>56</v>
      </c>
      <c r="B63" s="30" t="s">
        <v>284</v>
      </c>
      <c r="C63" s="25">
        <v>50</v>
      </c>
      <c r="D63" s="33" t="s">
        <v>212</v>
      </c>
      <c r="E63" s="23"/>
      <c r="F63" s="24"/>
    </row>
    <row r="64" spans="1:6" ht="14.25" customHeight="1">
      <c r="A64" s="25">
        <v>57</v>
      </c>
      <c r="B64" s="30" t="s">
        <v>285</v>
      </c>
      <c r="C64" s="25">
        <v>51</v>
      </c>
      <c r="D64" s="33" t="s">
        <v>5</v>
      </c>
      <c r="E64" s="23"/>
      <c r="F64" s="24"/>
    </row>
    <row r="65" spans="1:6" ht="12.75">
      <c r="A65" s="25">
        <v>58</v>
      </c>
      <c r="B65" s="30" t="s">
        <v>286</v>
      </c>
      <c r="C65" s="25">
        <v>52</v>
      </c>
      <c r="D65" s="33" t="s">
        <v>6</v>
      </c>
      <c r="E65" s="23"/>
      <c r="F65" s="24"/>
    </row>
    <row r="66" spans="1:6" ht="12.75">
      <c r="A66" s="25">
        <v>59</v>
      </c>
      <c r="B66" s="30" t="s">
        <v>287</v>
      </c>
      <c r="C66" s="25">
        <v>53</v>
      </c>
      <c r="D66" s="33" t="s">
        <v>7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263</v>
      </c>
      <c r="C68" s="25">
        <v>54</v>
      </c>
      <c r="D68" s="27" t="s">
        <v>17</v>
      </c>
      <c r="E68" s="23"/>
      <c r="F68" s="24"/>
    </row>
    <row r="69" spans="1:6" ht="12.75">
      <c r="A69" s="31"/>
      <c r="B69" s="28"/>
      <c r="C69" s="25">
        <v>55</v>
      </c>
      <c r="D69" s="33" t="s">
        <v>18</v>
      </c>
      <c r="E69" s="23"/>
      <c r="F69" s="24"/>
    </row>
    <row r="70" spans="1:6" ht="12.75" customHeight="1">
      <c r="A70" s="25">
        <v>60</v>
      </c>
      <c r="B70" s="32" t="s">
        <v>119</v>
      </c>
      <c r="C70" s="25">
        <v>56</v>
      </c>
      <c r="D70" s="29" t="s">
        <v>57</v>
      </c>
      <c r="E70" s="23"/>
      <c r="F70" s="24"/>
    </row>
    <row r="71" spans="1:6" ht="13.5" customHeight="1">
      <c r="A71" s="31">
        <v>61</v>
      </c>
      <c r="B71" s="32" t="s">
        <v>120</v>
      </c>
      <c r="C71" s="25">
        <v>57</v>
      </c>
      <c r="D71" s="29" t="s">
        <v>58</v>
      </c>
      <c r="E71" s="23"/>
      <c r="F71" s="24"/>
    </row>
    <row r="72" spans="1:6" ht="12.75">
      <c r="A72" s="25">
        <v>62</v>
      </c>
      <c r="B72" s="32" t="s">
        <v>121</v>
      </c>
      <c r="D72" s="33"/>
      <c r="E72" s="23"/>
      <c r="F72" s="24"/>
    </row>
    <row r="73" spans="1:6" ht="12.75">
      <c r="A73" s="31">
        <v>63</v>
      </c>
      <c r="B73" s="32" t="s">
        <v>122</v>
      </c>
      <c r="C73" s="25">
        <v>58</v>
      </c>
      <c r="D73" s="27" t="s">
        <v>0</v>
      </c>
      <c r="E73" s="23"/>
      <c r="F73" s="24"/>
    </row>
    <row r="74" spans="1:6" ht="12.75">
      <c r="A74" s="25">
        <v>64</v>
      </c>
      <c r="B74" s="32" t="s">
        <v>123</v>
      </c>
      <c r="C74" s="25">
        <v>59</v>
      </c>
      <c r="D74" s="33" t="s">
        <v>1</v>
      </c>
      <c r="E74" s="23"/>
      <c r="F74" s="24"/>
    </row>
    <row r="75" spans="1:6" ht="12.75">
      <c r="A75" s="31">
        <v>65</v>
      </c>
      <c r="B75" s="32" t="s">
        <v>124</v>
      </c>
      <c r="C75" s="25">
        <v>60</v>
      </c>
      <c r="D75" s="33" t="s">
        <v>2</v>
      </c>
      <c r="E75" s="23"/>
      <c r="F75" s="24"/>
    </row>
    <row r="76" spans="1:6" ht="12.75">
      <c r="A76" s="25">
        <v>66</v>
      </c>
      <c r="B76" s="32" t="s">
        <v>125</v>
      </c>
      <c r="C76" s="25">
        <v>61</v>
      </c>
      <c r="D76" s="33" t="s">
        <v>3</v>
      </c>
      <c r="E76" s="23"/>
      <c r="F76" s="24"/>
    </row>
    <row r="77" spans="1:6" ht="12.75">
      <c r="A77" s="31">
        <v>67</v>
      </c>
      <c r="B77" s="32" t="s">
        <v>126</v>
      </c>
      <c r="C77" s="25">
        <v>62</v>
      </c>
      <c r="D77" s="33" t="s">
        <v>4</v>
      </c>
      <c r="E77" s="23"/>
      <c r="F77" s="24"/>
    </row>
    <row r="78" spans="1:6" ht="12.75">
      <c r="A78" s="25">
        <v>68</v>
      </c>
      <c r="B78" s="32" t="s">
        <v>127</v>
      </c>
      <c r="C78" s="25">
        <v>63</v>
      </c>
      <c r="D78" s="29" t="s">
        <v>41</v>
      </c>
      <c r="E78" s="23"/>
      <c r="F78" s="24"/>
    </row>
    <row r="79" spans="1:6" ht="12.75">
      <c r="A79" s="31">
        <v>69</v>
      </c>
      <c r="B79" s="32" t="s">
        <v>128</v>
      </c>
      <c r="C79" s="25">
        <v>64</v>
      </c>
      <c r="D79" s="33" t="s">
        <v>42</v>
      </c>
      <c r="E79" s="23"/>
      <c r="F79" s="24"/>
    </row>
    <row r="80" spans="1:6" ht="12.75">
      <c r="A80" s="25">
        <v>70</v>
      </c>
      <c r="B80" s="32" t="s">
        <v>129</v>
      </c>
      <c r="C80" s="25">
        <v>65</v>
      </c>
      <c r="D80" s="33" t="s">
        <v>47</v>
      </c>
      <c r="E80" s="23"/>
      <c r="F80" s="24"/>
    </row>
    <row r="81" spans="1:6" ht="12.75">
      <c r="A81" s="31">
        <v>71</v>
      </c>
      <c r="B81" s="32" t="s">
        <v>130</v>
      </c>
      <c r="C81" s="25">
        <v>66</v>
      </c>
      <c r="D81" s="33" t="s">
        <v>43</v>
      </c>
      <c r="E81" s="23"/>
      <c r="F81" s="24"/>
    </row>
    <row r="82" spans="1:6" ht="12" customHeight="1">
      <c r="A82" s="25">
        <v>72</v>
      </c>
      <c r="B82" s="32" t="s">
        <v>131</v>
      </c>
      <c r="C82" s="25">
        <v>67</v>
      </c>
      <c r="D82" s="33" t="s">
        <v>44</v>
      </c>
      <c r="E82" s="23"/>
      <c r="F82" s="24"/>
    </row>
    <row r="83" spans="1:6" ht="12.75" customHeight="1">
      <c r="A83" s="31">
        <v>73</v>
      </c>
      <c r="B83" s="32" t="s">
        <v>132</v>
      </c>
      <c r="C83" s="25">
        <v>68</v>
      </c>
      <c r="D83" s="33" t="s">
        <v>45</v>
      </c>
      <c r="E83" s="23"/>
      <c r="F83" s="24"/>
    </row>
    <row r="84" spans="1:6" ht="12.75">
      <c r="A84" s="25">
        <v>74</v>
      </c>
      <c r="B84" s="32" t="s">
        <v>133</v>
      </c>
      <c r="C84" s="25">
        <v>69</v>
      </c>
      <c r="D84" s="33" t="s">
        <v>46</v>
      </c>
      <c r="E84" s="23"/>
      <c r="F84" s="24"/>
    </row>
    <row r="85" spans="1:6" ht="12.75">
      <c r="A85" s="31">
        <v>75</v>
      </c>
      <c r="B85" s="32" t="s">
        <v>134</v>
      </c>
      <c r="C85" s="25">
        <v>70</v>
      </c>
      <c r="D85" s="29" t="s">
        <v>49</v>
      </c>
      <c r="E85" s="23"/>
      <c r="F85" s="24"/>
    </row>
    <row r="86" spans="1:6" ht="12.75">
      <c r="A86" s="25">
        <v>76</v>
      </c>
      <c r="B86" s="32" t="s">
        <v>135</v>
      </c>
      <c r="C86" s="25">
        <v>71</v>
      </c>
      <c r="D86" s="29" t="s">
        <v>50</v>
      </c>
      <c r="E86" s="23"/>
      <c r="F86" s="24"/>
    </row>
    <row r="87" spans="1:6" ht="12.75">
      <c r="A87" s="31">
        <v>77</v>
      </c>
      <c r="B87" s="32" t="s">
        <v>136</v>
      </c>
      <c r="C87" s="25">
        <v>72</v>
      </c>
      <c r="D87" s="29" t="s">
        <v>63</v>
      </c>
      <c r="E87" s="23"/>
      <c r="F87" s="24"/>
    </row>
    <row r="88" spans="1:6" ht="12.75">
      <c r="A88" s="25"/>
      <c r="B88" s="34"/>
      <c r="C88" s="25">
        <v>73</v>
      </c>
      <c r="D88" s="29" t="s">
        <v>62</v>
      </c>
      <c r="E88" s="23"/>
      <c r="F88" s="24"/>
    </row>
    <row r="89" spans="1:6" ht="12.75">
      <c r="A89" s="25"/>
      <c r="B89" s="26" t="s">
        <v>264</v>
      </c>
      <c r="C89" s="25">
        <v>74</v>
      </c>
      <c r="D89" s="29" t="s">
        <v>61</v>
      </c>
      <c r="E89" s="23"/>
      <c r="F89" s="24"/>
    </row>
    <row r="90" spans="1:6" ht="12.75">
      <c r="A90" s="25"/>
      <c r="B90" s="26"/>
      <c r="C90" s="25">
        <v>75</v>
      </c>
      <c r="D90" s="29" t="s">
        <v>60</v>
      </c>
      <c r="E90" s="23"/>
      <c r="F90" s="24"/>
    </row>
    <row r="91" spans="1:6" ht="12.75">
      <c r="A91" s="25">
        <v>78</v>
      </c>
      <c r="B91" s="32" t="s">
        <v>288</v>
      </c>
      <c r="C91" s="25">
        <v>76</v>
      </c>
      <c r="D91" s="29" t="s">
        <v>59</v>
      </c>
      <c r="E91" s="23"/>
      <c r="F91" s="24"/>
    </row>
    <row r="92" spans="1:6" ht="12.75">
      <c r="A92" s="25">
        <v>79</v>
      </c>
      <c r="B92" s="32" t="s">
        <v>289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290</v>
      </c>
      <c r="C93" s="25">
        <v>77</v>
      </c>
      <c r="D93" s="27" t="s">
        <v>213</v>
      </c>
      <c r="E93" s="23"/>
      <c r="F93" s="24"/>
    </row>
    <row r="94" spans="1:6" ht="12.75">
      <c r="A94" s="25">
        <v>81</v>
      </c>
      <c r="B94" s="32" t="s">
        <v>291</v>
      </c>
      <c r="C94" s="25">
        <v>78</v>
      </c>
      <c r="D94" s="33" t="s">
        <v>214</v>
      </c>
      <c r="E94" s="23"/>
      <c r="F94" s="24"/>
    </row>
    <row r="95" spans="1:6" ht="12.75">
      <c r="A95" s="25">
        <v>82</v>
      </c>
      <c r="B95" s="32" t="s">
        <v>137</v>
      </c>
      <c r="C95" s="25">
        <v>79</v>
      </c>
      <c r="D95" s="33" t="s">
        <v>215</v>
      </c>
      <c r="E95" s="23"/>
      <c r="F95" s="24"/>
    </row>
    <row r="96" spans="1:6" ht="25.5">
      <c r="A96" s="25">
        <v>83</v>
      </c>
      <c r="B96" s="32" t="s">
        <v>138</v>
      </c>
      <c r="C96" s="25">
        <v>80</v>
      </c>
      <c r="D96" s="33" t="s">
        <v>216</v>
      </c>
      <c r="E96" s="23"/>
      <c r="F96" s="24"/>
    </row>
    <row r="97" spans="1:6" ht="12.75">
      <c r="A97" s="25">
        <v>84</v>
      </c>
      <c r="B97" s="32" t="s">
        <v>139</v>
      </c>
      <c r="C97" s="25">
        <v>81</v>
      </c>
      <c r="D97" s="33" t="s">
        <v>217</v>
      </c>
      <c r="E97" s="23"/>
      <c r="F97" s="24"/>
    </row>
    <row r="98" spans="1:6" ht="12.75">
      <c r="A98" s="25">
        <v>85</v>
      </c>
      <c r="B98" s="32" t="s">
        <v>140</v>
      </c>
      <c r="D98" s="33"/>
      <c r="E98" s="23"/>
      <c r="F98" s="24"/>
    </row>
    <row r="99" spans="1:6" ht="12.75">
      <c r="A99" s="25">
        <v>86</v>
      </c>
      <c r="B99" s="32" t="s">
        <v>141</v>
      </c>
      <c r="C99" s="25">
        <v>82</v>
      </c>
      <c r="D99" s="27" t="s">
        <v>15</v>
      </c>
      <c r="E99" s="23"/>
      <c r="F99" s="24"/>
    </row>
    <row r="100" spans="1:6" ht="12.75">
      <c r="A100" s="25">
        <v>87</v>
      </c>
      <c r="B100" s="32" t="s">
        <v>142</v>
      </c>
      <c r="C100" s="25">
        <v>83</v>
      </c>
      <c r="D100" s="33" t="s">
        <v>218</v>
      </c>
      <c r="E100" s="23"/>
      <c r="F100" s="24"/>
    </row>
    <row r="101" spans="1:6" ht="12.75">
      <c r="A101" s="25">
        <v>88</v>
      </c>
      <c r="B101" s="32" t="s">
        <v>143</v>
      </c>
      <c r="C101" s="25">
        <v>84</v>
      </c>
      <c r="D101" s="33" t="s">
        <v>219</v>
      </c>
      <c r="E101" s="23"/>
      <c r="F101" s="24"/>
    </row>
    <row r="102" spans="1:6" ht="25.5">
      <c r="A102" s="25">
        <v>89</v>
      </c>
      <c r="B102" s="32" t="s">
        <v>144</v>
      </c>
      <c r="C102" s="25">
        <v>85</v>
      </c>
      <c r="D102" s="33" t="s">
        <v>220</v>
      </c>
      <c r="E102" s="23"/>
      <c r="F102" s="24"/>
    </row>
    <row r="103" spans="1:6" ht="12.75">
      <c r="A103" s="25">
        <v>90</v>
      </c>
      <c r="B103" s="32" t="s">
        <v>145</v>
      </c>
      <c r="C103" s="25">
        <v>86</v>
      </c>
      <c r="D103" s="33" t="s">
        <v>221</v>
      </c>
      <c r="E103" s="23"/>
      <c r="F103" s="24"/>
    </row>
    <row r="104" spans="1:6" ht="12.75">
      <c r="A104" s="25">
        <v>91</v>
      </c>
      <c r="B104" s="32" t="s">
        <v>146</v>
      </c>
      <c r="C104" s="25">
        <v>87</v>
      </c>
      <c r="D104" s="29" t="s">
        <v>222</v>
      </c>
      <c r="E104" s="23"/>
      <c r="F104" s="24"/>
    </row>
    <row r="105" spans="1:6" ht="12.75">
      <c r="A105" s="25">
        <v>92</v>
      </c>
      <c r="B105" s="32" t="s">
        <v>147</v>
      </c>
      <c r="C105" s="25">
        <v>88</v>
      </c>
      <c r="D105" s="33" t="s">
        <v>223</v>
      </c>
      <c r="E105" s="23"/>
      <c r="F105" s="24"/>
    </row>
    <row r="106" spans="1:6" ht="12.75">
      <c r="A106" s="25">
        <v>93</v>
      </c>
      <c r="B106" s="32" t="s">
        <v>148</v>
      </c>
      <c r="C106" s="25">
        <v>89</v>
      </c>
      <c r="D106" s="33" t="s">
        <v>47</v>
      </c>
      <c r="E106" s="23"/>
      <c r="F106" s="24"/>
    </row>
    <row r="107" spans="1:6" ht="12.75">
      <c r="A107" s="25">
        <v>94</v>
      </c>
      <c r="B107" s="32" t="s">
        <v>149</v>
      </c>
      <c r="C107" s="25">
        <v>90</v>
      </c>
      <c r="D107" s="33" t="s">
        <v>16</v>
      </c>
      <c r="E107" s="23"/>
      <c r="F107" s="24"/>
    </row>
    <row r="108" spans="1:6" ht="12.75">
      <c r="A108" s="25">
        <v>95</v>
      </c>
      <c r="B108" s="32" t="s">
        <v>150</v>
      </c>
      <c r="C108" s="25">
        <v>91</v>
      </c>
      <c r="D108" s="33" t="s">
        <v>19</v>
      </c>
      <c r="E108" s="23"/>
      <c r="F108" s="24"/>
    </row>
    <row r="109" spans="1:6" ht="12.75">
      <c r="A109" s="25">
        <v>96</v>
      </c>
      <c r="B109" s="32" t="s">
        <v>151</v>
      </c>
      <c r="C109" s="25">
        <v>92</v>
      </c>
      <c r="D109" s="33" t="s">
        <v>224</v>
      </c>
      <c r="E109" s="23"/>
      <c r="F109" s="24"/>
    </row>
    <row r="110" spans="1:6" ht="12.75">
      <c r="A110" s="25">
        <v>97</v>
      </c>
      <c r="B110" s="32" t="s">
        <v>152</v>
      </c>
      <c r="C110" s="25">
        <v>93</v>
      </c>
      <c r="D110" s="33" t="s">
        <v>225</v>
      </c>
      <c r="E110" s="23"/>
      <c r="F110" s="24"/>
    </row>
    <row r="111" spans="1:6" ht="12.75">
      <c r="A111" s="25">
        <v>98</v>
      </c>
      <c r="B111" s="32" t="s">
        <v>153</v>
      </c>
      <c r="C111" s="25">
        <v>94</v>
      </c>
      <c r="D111" s="29" t="s">
        <v>51</v>
      </c>
      <c r="E111" s="23"/>
      <c r="F111" s="24"/>
    </row>
    <row r="112" spans="1:6" ht="12.75">
      <c r="A112" s="25">
        <v>99</v>
      </c>
      <c r="B112" s="32" t="s">
        <v>154</v>
      </c>
      <c r="C112" s="25">
        <v>95</v>
      </c>
      <c r="D112" s="29" t="s">
        <v>52</v>
      </c>
      <c r="E112" s="23"/>
      <c r="F112" s="24"/>
    </row>
    <row r="113" spans="1:6" ht="12.75">
      <c r="A113" s="25">
        <v>100</v>
      </c>
      <c r="B113" s="32" t="s">
        <v>155</v>
      </c>
      <c r="C113" s="25">
        <v>96</v>
      </c>
      <c r="D113" s="29" t="s">
        <v>64</v>
      </c>
      <c r="E113" s="23"/>
      <c r="F113" s="24"/>
    </row>
    <row r="114" spans="1:6" ht="12.75">
      <c r="A114" s="25">
        <v>101</v>
      </c>
      <c r="B114" s="32" t="s">
        <v>156</v>
      </c>
      <c r="C114" s="25">
        <v>97</v>
      </c>
      <c r="D114" s="29" t="s">
        <v>65</v>
      </c>
      <c r="E114" s="23"/>
      <c r="F114" s="24"/>
    </row>
    <row r="115" spans="1:6" ht="12.75">
      <c r="A115" s="25">
        <v>102</v>
      </c>
      <c r="B115" s="32" t="s">
        <v>292</v>
      </c>
      <c r="C115" s="25">
        <v>98</v>
      </c>
      <c r="D115" s="29" t="s">
        <v>66</v>
      </c>
      <c r="E115" s="23"/>
      <c r="F115" s="24"/>
    </row>
    <row r="116" spans="1:6" ht="12.75">
      <c r="A116" s="25">
        <v>103</v>
      </c>
      <c r="B116" s="32" t="s">
        <v>293</v>
      </c>
      <c r="C116" s="25">
        <v>99</v>
      </c>
      <c r="D116" s="29" t="s">
        <v>67</v>
      </c>
      <c r="E116" s="23"/>
      <c r="F116" s="24"/>
    </row>
    <row r="117" spans="1:6" ht="12.75">
      <c r="A117" s="25">
        <v>104</v>
      </c>
      <c r="B117" s="32" t="s">
        <v>294</v>
      </c>
      <c r="C117" s="25">
        <v>100</v>
      </c>
      <c r="D117" s="29" t="s">
        <v>68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265</v>
      </c>
      <c r="C119" s="25">
        <v>101</v>
      </c>
      <c r="D119" s="27" t="s">
        <v>36</v>
      </c>
      <c r="E119" s="23"/>
      <c r="F119" s="24"/>
    </row>
    <row r="120" spans="1:6" ht="12.75">
      <c r="A120" s="25"/>
      <c r="B120" s="30"/>
      <c r="C120" s="25">
        <v>102</v>
      </c>
      <c r="D120" s="29" t="s">
        <v>20</v>
      </c>
      <c r="E120" s="23"/>
      <c r="F120" s="24"/>
    </row>
    <row r="121" spans="1:6" ht="12.75">
      <c r="A121" s="25">
        <v>105</v>
      </c>
      <c r="B121" s="37" t="s">
        <v>236</v>
      </c>
      <c r="C121" s="25">
        <v>103</v>
      </c>
      <c r="D121" s="33" t="s">
        <v>21</v>
      </c>
      <c r="E121" s="23"/>
      <c r="F121" s="24"/>
    </row>
    <row r="122" spans="1:6" ht="12.75">
      <c r="A122" s="25">
        <v>106</v>
      </c>
      <c r="B122" s="37" t="s">
        <v>237</v>
      </c>
      <c r="C122" s="25">
        <v>104</v>
      </c>
      <c r="D122" s="33" t="s">
        <v>22</v>
      </c>
      <c r="E122" s="23"/>
      <c r="F122" s="24"/>
    </row>
    <row r="123" spans="1:6" ht="12.75">
      <c r="A123" s="25">
        <v>107</v>
      </c>
      <c r="B123" s="37" t="s">
        <v>238</v>
      </c>
      <c r="C123" s="25">
        <v>105</v>
      </c>
      <c r="D123" s="29" t="s">
        <v>23</v>
      </c>
      <c r="E123" s="23"/>
      <c r="F123" s="24"/>
    </row>
    <row r="124" spans="1:6" ht="12.75">
      <c r="A124" s="25">
        <v>108</v>
      </c>
      <c r="B124" s="37" t="s">
        <v>239</v>
      </c>
      <c r="C124" s="25">
        <v>106</v>
      </c>
      <c r="D124" s="33" t="s">
        <v>24</v>
      </c>
      <c r="E124" s="23"/>
      <c r="F124" s="24"/>
    </row>
    <row r="125" spans="1:6" ht="12.75">
      <c r="A125" s="25">
        <v>109</v>
      </c>
      <c r="B125" s="37" t="s">
        <v>240</v>
      </c>
      <c r="C125" s="25">
        <v>107</v>
      </c>
      <c r="D125" s="33" t="s">
        <v>25</v>
      </c>
      <c r="E125" s="23"/>
      <c r="F125" s="24"/>
    </row>
    <row r="126" spans="1:6" ht="12.75">
      <c r="A126" s="25">
        <v>110</v>
      </c>
      <c r="B126" s="37" t="s">
        <v>241</v>
      </c>
      <c r="C126" s="25">
        <v>108</v>
      </c>
      <c r="D126" s="33" t="s">
        <v>26</v>
      </c>
      <c r="E126" s="23"/>
      <c r="F126" s="24"/>
    </row>
    <row r="127" spans="1:6" ht="12.75">
      <c r="A127" s="25">
        <v>111</v>
      </c>
      <c r="B127" s="37" t="s">
        <v>242</v>
      </c>
      <c r="C127" s="25">
        <v>109</v>
      </c>
      <c r="D127" s="33" t="s">
        <v>27</v>
      </c>
      <c r="E127" s="23"/>
      <c r="F127" s="24"/>
    </row>
    <row r="128" spans="1:6" ht="12.75" customHeight="1">
      <c r="A128" s="25">
        <v>112</v>
      </c>
      <c r="B128" s="37" t="s">
        <v>243</v>
      </c>
      <c r="C128" s="25">
        <v>110</v>
      </c>
      <c r="D128" s="33" t="s">
        <v>28</v>
      </c>
      <c r="E128" s="23"/>
      <c r="F128" s="24"/>
    </row>
    <row r="129" spans="1:6" ht="12.75">
      <c r="A129" s="25">
        <v>113</v>
      </c>
      <c r="B129" s="37" t="s">
        <v>244</v>
      </c>
      <c r="C129" s="25">
        <v>111</v>
      </c>
      <c r="D129" s="33" t="s">
        <v>29</v>
      </c>
      <c r="E129" s="23"/>
      <c r="F129" s="24"/>
    </row>
    <row r="130" spans="1:6" ht="12.75">
      <c r="A130" s="25">
        <v>114</v>
      </c>
      <c r="B130" s="37" t="s">
        <v>245</v>
      </c>
      <c r="C130" s="25">
        <v>112</v>
      </c>
      <c r="D130" s="29" t="s">
        <v>30</v>
      </c>
      <c r="E130" s="23"/>
      <c r="F130" s="24"/>
    </row>
    <row r="131" spans="1:6" ht="12.75">
      <c r="A131" s="25">
        <v>115</v>
      </c>
      <c r="B131" s="37" t="s">
        <v>246</v>
      </c>
      <c r="C131" s="25">
        <v>113</v>
      </c>
      <c r="D131" s="33" t="s">
        <v>31</v>
      </c>
      <c r="E131" s="23"/>
      <c r="F131" s="24"/>
    </row>
    <row r="132" spans="1:6" ht="12.75">
      <c r="A132" s="25">
        <v>116</v>
      </c>
      <c r="B132" s="37" t="s">
        <v>247</v>
      </c>
      <c r="C132" s="25">
        <v>114</v>
      </c>
      <c r="D132" s="33" t="s">
        <v>32</v>
      </c>
      <c r="E132" s="23"/>
      <c r="F132" s="24"/>
    </row>
    <row r="133" spans="1:6" ht="12.75">
      <c r="A133" s="25">
        <v>117</v>
      </c>
      <c r="B133" s="37" t="s">
        <v>248</v>
      </c>
      <c r="C133" s="25">
        <v>115</v>
      </c>
      <c r="D133" s="33" t="s">
        <v>33</v>
      </c>
      <c r="E133" s="23"/>
      <c r="F133" s="24"/>
    </row>
    <row r="134" spans="1:6" ht="12.75">
      <c r="A134" s="25">
        <v>118</v>
      </c>
      <c r="B134" s="32" t="s">
        <v>249</v>
      </c>
      <c r="C134" s="25">
        <v>116</v>
      </c>
      <c r="D134" s="33" t="s">
        <v>34</v>
      </c>
      <c r="E134" s="23"/>
      <c r="F134" s="24"/>
    </row>
    <row r="135" spans="1:6" ht="25.5">
      <c r="A135" s="35"/>
      <c r="B135" s="36"/>
      <c r="C135" s="25">
        <v>117</v>
      </c>
      <c r="D135" s="33" t="s">
        <v>35</v>
      </c>
      <c r="E135" s="23"/>
      <c r="F135" s="24"/>
    </row>
    <row r="136" spans="1:6" ht="12.75">
      <c r="A136" s="35"/>
      <c r="B136" s="38" t="s">
        <v>266</v>
      </c>
      <c r="C136" s="25">
        <v>118</v>
      </c>
      <c r="D136" s="29" t="s">
        <v>53</v>
      </c>
      <c r="E136" s="23"/>
      <c r="F136" s="24"/>
    </row>
    <row r="137" spans="1:6" ht="12.75">
      <c r="A137" s="35"/>
      <c r="B137" s="36"/>
      <c r="C137" s="25">
        <v>119</v>
      </c>
      <c r="D137" s="29" t="s">
        <v>54</v>
      </c>
      <c r="E137" s="23"/>
      <c r="F137" s="24"/>
    </row>
    <row r="138" spans="1:6" ht="12.75">
      <c r="A138" s="25">
        <v>119</v>
      </c>
      <c r="B138" s="36" t="s">
        <v>267</v>
      </c>
      <c r="C138" s="25">
        <v>120</v>
      </c>
      <c r="D138" s="29" t="s">
        <v>55</v>
      </c>
      <c r="E138" s="23"/>
      <c r="F138" s="24"/>
    </row>
    <row r="139" spans="1:6" ht="12.75">
      <c r="A139" s="25">
        <v>120</v>
      </c>
      <c r="B139" s="30" t="s">
        <v>157</v>
      </c>
      <c r="C139" s="25">
        <v>121</v>
      </c>
      <c r="D139" s="29" t="s">
        <v>56</v>
      </c>
      <c r="E139" s="23"/>
      <c r="F139" s="24"/>
    </row>
    <row r="140" spans="1:6" ht="12.75">
      <c r="A140" s="25">
        <v>121</v>
      </c>
      <c r="B140" s="30" t="s">
        <v>158</v>
      </c>
      <c r="C140" s="25">
        <v>122</v>
      </c>
      <c r="D140" s="29" t="s">
        <v>69</v>
      </c>
      <c r="E140" s="23"/>
      <c r="F140" s="24"/>
    </row>
    <row r="141" spans="1:6" ht="12.75">
      <c r="A141" s="25">
        <v>122</v>
      </c>
      <c r="B141" s="30" t="s">
        <v>159</v>
      </c>
      <c r="C141" s="25">
        <v>123</v>
      </c>
      <c r="D141" s="29" t="s">
        <v>70</v>
      </c>
      <c r="E141" s="23"/>
      <c r="F141" s="24"/>
    </row>
    <row r="142" spans="1:6" ht="12.75">
      <c r="A142" s="25">
        <v>123</v>
      </c>
      <c r="B142" s="32" t="s">
        <v>160</v>
      </c>
      <c r="C142" s="25">
        <v>124</v>
      </c>
      <c r="D142" s="29" t="s">
        <v>71</v>
      </c>
      <c r="E142" s="23"/>
      <c r="F142" s="24"/>
    </row>
    <row r="143" spans="1:6" ht="12.75">
      <c r="A143" s="25">
        <v>124</v>
      </c>
      <c r="B143" s="32" t="s">
        <v>161</v>
      </c>
      <c r="C143" s="25">
        <v>125</v>
      </c>
      <c r="D143" s="29" t="s">
        <v>72</v>
      </c>
      <c r="E143" s="23"/>
      <c r="F143" s="24"/>
    </row>
    <row r="144" spans="1:6" ht="12.75">
      <c r="A144" s="25">
        <v>125</v>
      </c>
      <c r="B144" s="32" t="s">
        <v>162</v>
      </c>
      <c r="C144" s="25">
        <v>126</v>
      </c>
      <c r="D144" s="29" t="s">
        <v>73</v>
      </c>
      <c r="E144" s="23"/>
      <c r="F144" s="24"/>
    </row>
    <row r="145" spans="1:6" ht="12.75">
      <c r="A145" s="25">
        <v>126</v>
      </c>
      <c r="B145" s="32" t="s">
        <v>163</v>
      </c>
      <c r="C145" s="25">
        <v>127</v>
      </c>
      <c r="D145" s="29" t="s">
        <v>74</v>
      </c>
      <c r="E145" s="23"/>
      <c r="F145" s="24"/>
    </row>
    <row r="146" spans="1:6" ht="12.75">
      <c r="A146" s="25">
        <v>127</v>
      </c>
      <c r="B146" s="32" t="s">
        <v>164</v>
      </c>
      <c r="C146" s="25">
        <v>128</v>
      </c>
      <c r="D146" s="29" t="s">
        <v>75</v>
      </c>
      <c r="E146" s="23"/>
      <c r="F146" s="24"/>
    </row>
    <row r="147" spans="1:6" ht="12.75">
      <c r="A147" s="25">
        <v>128</v>
      </c>
      <c r="B147" s="32" t="s">
        <v>165</v>
      </c>
      <c r="C147" s="25">
        <v>129</v>
      </c>
      <c r="D147" s="29" t="s">
        <v>76</v>
      </c>
      <c r="E147" s="23"/>
      <c r="F147" s="24"/>
    </row>
    <row r="148" spans="1:6" ht="12.75">
      <c r="A148" s="25">
        <v>129</v>
      </c>
      <c r="B148" s="32" t="s">
        <v>166</v>
      </c>
      <c r="C148" s="25">
        <v>130</v>
      </c>
      <c r="D148" s="29" t="s">
        <v>77</v>
      </c>
      <c r="E148" s="23"/>
      <c r="F148" s="24"/>
    </row>
    <row r="149" spans="1:6" ht="12.75">
      <c r="A149" s="25">
        <v>130</v>
      </c>
      <c r="B149" s="30" t="s">
        <v>167</v>
      </c>
      <c r="C149" s="25">
        <v>131</v>
      </c>
      <c r="D149" s="29" t="s">
        <v>78</v>
      </c>
      <c r="E149" s="23"/>
      <c r="F149" s="24"/>
    </row>
    <row r="150" spans="1:6" ht="12.75">
      <c r="A150" s="25">
        <v>131</v>
      </c>
      <c r="B150" s="30" t="s">
        <v>168</v>
      </c>
      <c r="C150" s="25">
        <v>132</v>
      </c>
      <c r="D150" s="29" t="s">
        <v>79</v>
      </c>
      <c r="E150" s="23"/>
      <c r="F150" s="24"/>
    </row>
    <row r="151" spans="1:6" ht="12.75">
      <c r="A151" s="25">
        <v>132</v>
      </c>
      <c r="B151" s="30" t="s">
        <v>169</v>
      </c>
      <c r="C151" s="25">
        <v>133</v>
      </c>
      <c r="D151" s="29" t="s">
        <v>80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37</v>
      </c>
      <c r="E153" s="23"/>
      <c r="F153" s="24"/>
    </row>
    <row r="154" spans="1:6" ht="25.5">
      <c r="A154" s="35"/>
      <c r="C154" s="25">
        <v>135</v>
      </c>
      <c r="D154" s="33" t="s">
        <v>38</v>
      </c>
      <c r="E154" s="23"/>
      <c r="F154" s="24"/>
    </row>
    <row r="155" spans="1:6" ht="12.75">
      <c r="A155" s="35"/>
      <c r="B155" s="36"/>
      <c r="C155" s="25">
        <v>136</v>
      </c>
      <c r="D155" s="33" t="s">
        <v>40</v>
      </c>
      <c r="E155" s="23"/>
      <c r="F155" s="24"/>
    </row>
    <row r="156" spans="1:6" ht="12.75">
      <c r="A156" s="35"/>
      <c r="B156" s="36"/>
      <c r="C156" s="25">
        <v>137</v>
      </c>
      <c r="D156" s="33" t="s">
        <v>39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226</v>
      </c>
      <c r="E158" s="23"/>
      <c r="F158" s="24"/>
    </row>
    <row r="159" spans="1:6" ht="12.75">
      <c r="A159" s="35"/>
      <c r="B159" s="36"/>
      <c r="C159" s="25">
        <v>140</v>
      </c>
      <c r="D159" s="33" t="s">
        <v>227</v>
      </c>
      <c r="E159" s="23"/>
      <c r="F159" s="24"/>
    </row>
    <row r="160" spans="1:6" ht="12.75">
      <c r="A160" s="35"/>
      <c r="B160" s="36"/>
      <c r="C160" s="25">
        <v>141</v>
      </c>
      <c r="D160" s="33" t="s">
        <v>228</v>
      </c>
      <c r="E160" s="23"/>
      <c r="F160" s="24"/>
    </row>
    <row r="161" spans="1:6" ht="12.75">
      <c r="A161" s="35"/>
      <c r="B161" s="36"/>
      <c r="C161" s="25">
        <v>142</v>
      </c>
      <c r="D161" s="33" t="s">
        <v>229</v>
      </c>
      <c r="E161" s="23"/>
      <c r="F161" s="24"/>
    </row>
    <row r="162" spans="1:6" ht="12.75">
      <c r="A162" s="35"/>
      <c r="B162" s="36"/>
      <c r="C162" s="25">
        <v>143</v>
      </c>
      <c r="D162" s="33" t="s">
        <v>230</v>
      </c>
      <c r="E162" s="23"/>
      <c r="F162" s="24"/>
    </row>
    <row r="163" spans="1:6" ht="12.75">
      <c r="A163" s="35"/>
      <c r="B163" s="36"/>
      <c r="C163" s="25">
        <v>144</v>
      </c>
      <c r="D163" s="33" t="s">
        <v>231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Хижнякова Мария Павловна</cp:lastModifiedBy>
  <cp:lastPrinted>2015-09-17T02:52:42Z</cp:lastPrinted>
  <dcterms:created xsi:type="dcterms:W3CDTF">2003-01-28T12:33:10Z</dcterms:created>
  <dcterms:modified xsi:type="dcterms:W3CDTF">2015-10-14T05:06:41Z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