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E37" i="1"/>
  <c r="H38"/>
  <c r="H37"/>
  <c r="E38"/>
  <c r="D38"/>
  <c r="D37"/>
  <c r="H35"/>
  <c r="E35"/>
  <c r="D35"/>
  <c r="E33"/>
  <c r="H26" l="1"/>
  <c r="H24"/>
  <c r="E27"/>
  <c r="D27"/>
  <c r="H30" l="1"/>
  <c r="H31" s="1"/>
  <c r="H25"/>
  <c r="H27" l="1"/>
  <c r="H36"/>
  <c r="E36" l="1"/>
  <c r="E31"/>
  <c r="D31"/>
  <c r="E28"/>
  <c r="D28"/>
  <c r="D32" s="1"/>
  <c r="E32" l="1"/>
  <c r="H28" l="1"/>
  <c r="H32" s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<sst xmlns="http://schemas.openxmlformats.org/spreadsheetml/2006/main" count="62" uniqueCount="45">
  <si>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</si>
  <si>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</si>
  <si>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</si>
  <si>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</si>
  <si>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</si>
  <si>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</si>
  <si>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</si>
  <si>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</si>
  <si>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</si>
  <si>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</si>
  <si>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</si>
  <si>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</si>
  <si>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</si>
  <si>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</si>
  <si>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</si>
  <si>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</si>
  <si>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</si>
  <si>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</si>
  <si>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</si>
  <si>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</si>
  <si>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</si>
  <si>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</si>
  <si>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</si>
  <si>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</si>
  <si>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</si>
  <si>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</si>
  <si>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</si>
  <si>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</si>
  <si>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</si>
  <si>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</si>
  <si>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</si>
  <si>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</si>
  <si>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</si>
  <si>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</si>
  <si>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</si>
  <si>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</si>
  <si>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</si>
  <si>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</si>
  <si>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</si>
  <si>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</si>
  <si>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</si>
  <si>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Асиновский район, г.Асино, ул. Ленина, 23</t>
  </si>
  <si>
    <t>ЛСР №02-01-03</t>
  </si>
  <si>
    <t>Понижающий коэф-т К=0,48936440773</t>
  </si>
  <si>
    <t>Сводный сметный расчет в сумме: 1 321 818,60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</si>
</sst>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zoomScaleSheetLayoutView="100" zoomScalePageLayoutView="90" workbookViewId="0">
      <selection activeCell="G14" sqref="G14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44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41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>
      <c r="A20" s="49"/>
      <c r="B20" s="50"/>
      <c r="C20" s="49"/>
      <c r="D20" s="49"/>
      <c r="E20" s="49"/>
      <c r="F20" s="49"/>
      <c r="G20" s="49"/>
      <c r="H20" s="49"/>
    </row>
    <row r="21" spans="1:14">
      <c r="A21" s="49"/>
      <c r="B21" s="50"/>
      <c r="C21" s="49"/>
      <c r="D21" s="49"/>
      <c r="E21" s="49"/>
      <c r="F21" s="49"/>
      <c r="G21" s="49"/>
      <c r="H21" s="49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>
      <c r="A24" s="29">
        <v>1</v>
      </c>
      <c r="B24" s="20" t="s">
        <v>18</v>
      </c>
      <c r="C24" s="21" t="s">
        <v>38</v>
      </c>
      <c r="D24" s="34">
        <v>1254313</v>
      </c>
      <c r="E24" s="34">
        <v>18709</v>
      </c>
      <c r="F24" s="34"/>
      <c r="G24" s="34"/>
      <c r="H24" s="34">
        <f>D24+E24</f>
        <v>1273022</v>
      </c>
    </row>
    <row r="25" spans="1:14" s="30" customFormat="1">
      <c r="A25" s="29">
        <v>2</v>
      </c>
      <c r="B25" s="20" t="s">
        <v>37</v>
      </c>
      <c r="C25" s="21" t="s">
        <v>40</v>
      </c>
      <c r="D25" s="34">
        <v>916812</v>
      </c>
      <c r="E25" s="34"/>
      <c r="F25" s="34"/>
      <c r="G25" s="34"/>
      <c r="H25" s="34">
        <f>D25+E25</f>
        <v>916812</v>
      </c>
    </row>
    <row r="26" spans="1:14" s="30" customFormat="1">
      <c r="A26" s="29">
        <v>3</v>
      </c>
      <c r="B26" s="20" t="s">
        <v>42</v>
      </c>
      <c r="C26" s="21" t="s">
        <v>39</v>
      </c>
      <c r="D26" s="34">
        <v>29696</v>
      </c>
      <c r="E26" s="34">
        <v>24648</v>
      </c>
      <c r="F26" s="34"/>
      <c r="G26" s="34"/>
      <c r="H26" s="34">
        <f>D26+E26</f>
        <v>54344</v>
      </c>
    </row>
    <row r="27" spans="1:14" s="30" customFormat="1" ht="13.5">
      <c r="A27" s="32"/>
      <c r="B27" s="22" t="s">
        <v>15</v>
      </c>
      <c r="C27" s="23" t="s">
        <v>19</v>
      </c>
      <c r="D27" s="35">
        <f>D24+D25+D26</f>
        <v>2200821</v>
      </c>
      <c r="E27" s="35">
        <f>E24+E25+E26</f>
        <v>43357</v>
      </c>
      <c r="F27" s="35"/>
      <c r="G27" s="35"/>
      <c r="H27" s="35">
        <f>H24+H25+H26</f>
        <v>2244178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2200821</v>
      </c>
      <c r="E28" s="36">
        <f>E27</f>
        <v>43357</v>
      </c>
      <c r="F28" s="36"/>
      <c r="G28" s="36"/>
      <c r="H28" s="36">
        <f>H27</f>
        <v>2244178</v>
      </c>
    </row>
    <row r="29" spans="1:14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>
      <c r="A30" s="29">
        <v>4</v>
      </c>
      <c r="B30" s="20" t="s">
        <v>22</v>
      </c>
      <c r="C30" s="21" t="s">
        <v>23</v>
      </c>
      <c r="D30" s="34">
        <v>44016.42</v>
      </c>
      <c r="E30" s="34">
        <v>867.14</v>
      </c>
      <c r="F30" s="34"/>
      <c r="G30" s="34"/>
      <c r="H30" s="34">
        <f>D30+E30</f>
        <v>44883.56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44016.42</v>
      </c>
      <c r="E31" s="35">
        <f>E30</f>
        <v>867.14</v>
      </c>
      <c r="F31" s="35"/>
      <c r="G31" s="35"/>
      <c r="H31" s="35">
        <f>H30</f>
        <v>44883.56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2244837.42</v>
      </c>
      <c r="E32" s="36">
        <f>E31+E28</f>
        <v>44224.14</v>
      </c>
      <c r="F32" s="36"/>
      <c r="G32" s="36"/>
      <c r="H32" s="36">
        <f>H28+H31</f>
        <v>2289061.56</v>
      </c>
      <c r="J32" s="38"/>
      <c r="K32" s="38"/>
      <c r="L32" s="38"/>
      <c r="M32" s="38"/>
      <c r="N32" s="38"/>
    </row>
    <row r="33" spans="1:14" s="30" customFormat="1">
      <c r="A33" s="53" t="s">
        <v>43</v>
      </c>
      <c r="B33" s="54"/>
      <c r="C33" s="54"/>
      <c r="D33" s="52">
        <v>1098545</v>
      </c>
      <c r="E33" s="52">
        <f>E32*0.48936440773</f>
        <v>21641.720078468603</v>
      </c>
      <c r="F33" s="52"/>
      <c r="G33" s="52"/>
      <c r="H33" s="52">
        <v>1120185.25</v>
      </c>
      <c r="J33" s="38"/>
      <c r="K33" s="38"/>
      <c r="L33" s="38"/>
      <c r="M33" s="38"/>
      <c r="N33" s="38"/>
    </row>
    <row r="34" spans="1:14">
      <c r="A34" s="44" t="s">
        <v>26</v>
      </c>
      <c r="B34" s="45"/>
      <c r="C34" s="45"/>
      <c r="D34" s="45"/>
      <c r="E34" s="45"/>
      <c r="F34" s="45"/>
      <c r="G34" s="45"/>
      <c r="H34" s="45"/>
      <c r="J34" s="39"/>
      <c r="K34" s="39"/>
      <c r="L34" s="39"/>
      <c r="M34" s="39"/>
      <c r="N34" s="39"/>
    </row>
    <row r="35" spans="1:14" s="30" customFormat="1" ht="25.5">
      <c r="A35" s="29">
        <v>5</v>
      </c>
      <c r="B35" s="20" t="s">
        <v>27</v>
      </c>
      <c r="C35" s="21" t="s">
        <v>31</v>
      </c>
      <c r="D35" s="34">
        <f>D33*0.18</f>
        <v>197738.1</v>
      </c>
      <c r="E35" s="34">
        <f>E33*0.18</f>
        <v>3895.5096141243484</v>
      </c>
      <c r="F35" s="34"/>
      <c r="G35" s="34"/>
      <c r="H35" s="34">
        <f>H33*0.18</f>
        <v>201633.345</v>
      </c>
      <c r="I35" s="38"/>
      <c r="J35" s="38"/>
      <c r="K35" s="38"/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28</v>
      </c>
      <c r="D36" s="35">
        <f>D35</f>
        <v>197738.1</v>
      </c>
      <c r="E36" s="35">
        <f>E35</f>
        <v>3895.5096141243484</v>
      </c>
      <c r="F36" s="35"/>
      <c r="G36" s="35"/>
      <c r="H36" s="35">
        <f>H35</f>
        <v>201633.345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29</v>
      </c>
      <c r="D37" s="36">
        <f>D33+D35</f>
        <v>1296283.1000000001</v>
      </c>
      <c r="E37" s="36">
        <f>E33+E35</f>
        <v>25537.229692592951</v>
      </c>
      <c r="F37" s="36"/>
      <c r="G37" s="36"/>
      <c r="H37" s="36">
        <f>H33+H35</f>
        <v>1321818.595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30</v>
      </c>
      <c r="D38" s="37">
        <f>D37</f>
        <v>1296283.1000000001</v>
      </c>
      <c r="E38" s="37">
        <f>E37</f>
        <v>25537.229692592951</v>
      </c>
      <c r="F38" s="37"/>
      <c r="G38" s="37"/>
      <c r="H38" s="37">
        <f>H37</f>
        <v>1321818.595</v>
      </c>
    </row>
    <row r="39" spans="1:14">
      <c r="B39" s="15" t="s">
        <v>15</v>
      </c>
    </row>
    <row r="40" spans="1:14" ht="21.75" customHeight="1">
      <c r="A40" s="28"/>
      <c r="B40" s="46" t="s">
        <v>34</v>
      </c>
      <c r="C40" s="46"/>
      <c r="D40" s="46"/>
      <c r="E40" s="46"/>
      <c r="F40" s="46"/>
      <c r="G40" s="46"/>
      <c r="H40" s="46"/>
      <c r="I40" s="46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6" t="s">
        <v>35</v>
      </c>
      <c r="C42" s="46"/>
      <c r="D42" s="46"/>
      <c r="E42" s="46"/>
      <c r="F42" s="46"/>
      <c r="G42" s="46"/>
      <c r="H42" s="46"/>
      <c r="I42" s="46"/>
    </row>
    <row r="43" spans="1:14" ht="12.75" customHeight="1">
      <c r="B43" s="47"/>
      <c r="C43" s="48"/>
      <c r="D43" s="48"/>
      <c r="E43" s="48"/>
      <c r="F43" s="48"/>
      <c r="G43" s="48"/>
      <c r="H43" s="48"/>
      <c r="I43" s="48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2:I42"/>
    <mergeCell ref="B43:I43"/>
    <mergeCell ref="A29:H29"/>
    <mergeCell ref="A34:H34"/>
    <mergeCell ref="B40:I40"/>
    <mergeCell ref="A33:C33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2015-12-29T15:32:15Z</dcterms:modified>
</cp:coreProperties>
</file>