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Т.З. на лифты 2016 год СМР\Ивавна Черных 96.22\"/>
    </mc:Choice>
  </mc:AlternateContent>
  <bookViews>
    <workbookView xWindow="0" yWindow="0" windowWidth="19200" windowHeight="11595"/>
  </bookViews>
  <sheets>
    <sheet name="ССР 12.09.14 (5)" sheetId="13" r:id="rId1"/>
  </sheets>
  <definedNames>
    <definedName name="__chapters__" localSheetId="0">'ССР 12.09.14 (5)'!$17:$19</definedName>
    <definedName name="__chapters__">#REF!</definedName>
    <definedName name="__itogi__" localSheetId="0">'ССР 12.09.14 (5)'!#REF!</definedName>
    <definedName name="__itogi__">#REF!</definedName>
    <definedName name="__itogo__" localSheetId="0">'ССР 12.09.14 (5)'!$19:$19</definedName>
    <definedName name="__itogo__">#REF!</definedName>
    <definedName name="__position__" localSheetId="0">'ССР 12.09.14 (5)'!#REF!</definedName>
    <definedName name="__position__">#REF!</definedName>
    <definedName name="__smet__" localSheetId="0">'ССР 12.09.14 (5)'!$A$1:$H$29</definedName>
    <definedName name="__smet__">#REF!</definedName>
    <definedName name="__vsego__" localSheetId="0">'ССР 12.09.14 (5)'!#REF!</definedName>
    <definedName name="__vsego__">#REF!</definedName>
    <definedName name="изм" localSheetId="0">#REF!</definedName>
    <definedName name="изм">#REF!</definedName>
    <definedName name="_xlnm.Print_Area" localSheetId="0">'ССР 12.09.14 (5)'!$A$1:$H$29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3" l="1"/>
  <c r="F25" i="13"/>
  <c r="E25" i="13"/>
  <c r="D25" i="13"/>
  <c r="G24" i="13"/>
  <c r="F24" i="13"/>
  <c r="E24" i="13"/>
  <c r="D24" i="13"/>
  <c r="H24" i="13" l="1"/>
  <c r="H25" i="13" l="1"/>
  <c r="G22" i="13" l="1"/>
  <c r="E19" i="13"/>
  <c r="D19" i="13"/>
  <c r="G19" i="13"/>
  <c r="F22" i="13"/>
  <c r="E22" i="13"/>
  <c r="D22" i="13"/>
  <c r="F19" i="13"/>
  <c r="F23" i="13" s="1"/>
  <c r="H22" i="13" l="1"/>
  <c r="G23" i="13"/>
  <c r="E23" i="13"/>
  <c r="H19" i="13"/>
  <c r="D23" i="13"/>
  <c r="H18" i="13"/>
  <c r="H21" i="13"/>
  <c r="H23" i="13" l="1"/>
</calcChain>
</file>

<file path=xl/sharedStrings.xml><?xml version="1.0" encoding="utf-8"?>
<sst xmlns="http://schemas.openxmlformats.org/spreadsheetml/2006/main" count="46" uniqueCount="36">
  <si>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</si>
  <si>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</si>
  <si>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</si>
  <si>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</si>
  <si>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</si>
  <si>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</si>
  <si>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</si>
  <si>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</si>
  <si>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</si>
  <si>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</si>
  <si>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</si>
  <si>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</si>
  <si>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</si>
  <si>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</si>
  <si>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</si>
  <si>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</si>
  <si>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</si>
  <si>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</si>
  <si>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</si>
  <si>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</si>
  <si>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</si>
  <si>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</si>
  <si>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</si>
  <si>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</si>
  <si>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</si>
  <si>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РФКР МКД ТО</t>
  </si>
  <si>
    <t>СВОДНЫЙ СМЕТНЫЙ РАСЧЕТ СТОИМОСТИ СТРОИТЕЛЬСТВА (КАПИТАЛЬНОГО РЕМОНТА)</t>
  </si>
  <si>
    <t xml:space="preserve">пусконаладочные работы </t>
  </si>
  <si>
    <t xml:space="preserve">замена лифтового оборудования   </t>
  </si>
  <si>
    <t>Капитальный  ремонт общего имущества многоквартирного дома по адресу: Томская область, г. Томск, ул. Ивана Черных, д.96, корпус 22.</t>
  </si>
  <si>
    <t>ЛСР№02-01-01</t>
  </si>
  <si>
    <t>ЛСР№07-01-01</t>
  </si>
  <si>
    <t>1 708 675.40 руб.</t>
  </si>
  <si>
    <t xml:space="preserve">средства на покрытие затрат по уплате НДС - 18%                                            </t>
  </si>
  <si>
    <t xml:space="preserve">Сметчик </t>
  </si>
  <si>
    <t xml:space="preserve">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</si>
</sst>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1" fillId="0" borderId="7" xfId="0" applyFon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G25" sqref="G2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5"/>
      <c r="D1" s="40"/>
      <c r="E1" s="40"/>
      <c r="F1" s="4"/>
      <c r="G1" s="4"/>
      <c r="H1" s="5" t="s">
        <v>1</v>
      </c>
    </row>
    <row r="2" spans="1:9" ht="15" customHeight="1" x14ac:dyDescent="0.2">
      <c r="B2" s="2" t="s">
        <v>2</v>
      </c>
      <c r="C2" s="55" t="s">
        <v>25</v>
      </c>
      <c r="D2" s="55"/>
      <c r="E2" s="55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32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26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59" t="s">
        <v>29</v>
      </c>
      <c r="C9" s="59"/>
      <c r="D9" s="59"/>
      <c r="E9" s="59"/>
      <c r="F9" s="59"/>
      <c r="G9" s="59"/>
      <c r="H9" s="59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24</v>
      </c>
      <c r="D11" s="18"/>
      <c r="E11" s="4"/>
      <c r="F11" s="4"/>
      <c r="G11" s="4"/>
      <c r="H11" s="4"/>
    </row>
    <row r="12" spans="1:9" ht="12.75" customHeight="1" x14ac:dyDescent="0.2">
      <c r="A12" s="56" t="s">
        <v>6</v>
      </c>
      <c r="B12" s="57" t="s">
        <v>7</v>
      </c>
      <c r="C12" s="56" t="s">
        <v>8</v>
      </c>
      <c r="D12" s="58" t="s">
        <v>9</v>
      </c>
      <c r="E12" s="58"/>
      <c r="F12" s="58"/>
      <c r="G12" s="58"/>
      <c r="H12" s="56" t="s">
        <v>10</v>
      </c>
    </row>
    <row r="13" spans="1:9" x14ac:dyDescent="0.2">
      <c r="A13" s="56"/>
      <c r="B13" s="57"/>
      <c r="C13" s="56"/>
      <c r="D13" s="56" t="s">
        <v>11</v>
      </c>
      <c r="E13" s="56" t="s">
        <v>12</v>
      </c>
      <c r="F13" s="56" t="s">
        <v>13</v>
      </c>
      <c r="G13" s="56" t="s">
        <v>14</v>
      </c>
      <c r="H13" s="56"/>
    </row>
    <row r="14" spans="1:9" x14ac:dyDescent="0.2">
      <c r="A14" s="56"/>
      <c r="B14" s="57"/>
      <c r="C14" s="56"/>
      <c r="D14" s="56"/>
      <c r="E14" s="56"/>
      <c r="F14" s="56"/>
      <c r="G14" s="56"/>
      <c r="H14" s="56"/>
    </row>
    <row r="15" spans="1:9" x14ac:dyDescent="0.2">
      <c r="A15" s="56"/>
      <c r="B15" s="57"/>
      <c r="C15" s="56"/>
      <c r="D15" s="56"/>
      <c r="E15" s="56"/>
      <c r="F15" s="56"/>
      <c r="G15" s="56"/>
      <c r="H15" s="56"/>
    </row>
    <row r="16" spans="1:9" x14ac:dyDescent="0.2">
      <c r="A16" s="42">
        <v>1</v>
      </c>
      <c r="B16" s="20" t="s">
        <v>15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</row>
    <row r="17" spans="1:9" x14ac:dyDescent="0.2">
      <c r="A17" s="60" t="s">
        <v>16</v>
      </c>
      <c r="B17" s="61"/>
      <c r="C17" s="61"/>
      <c r="D17" s="61"/>
      <c r="E17" s="61"/>
      <c r="F17" s="61"/>
      <c r="G17" s="61"/>
      <c r="H17" s="62"/>
    </row>
    <row r="18" spans="1:9" x14ac:dyDescent="0.2">
      <c r="A18" s="46">
        <v>1</v>
      </c>
      <c r="B18" s="47" t="s">
        <v>30</v>
      </c>
      <c r="C18" s="48" t="s">
        <v>28</v>
      </c>
      <c r="D18" s="21">
        <v>21.98</v>
      </c>
      <c r="E18" s="21">
        <v>323.94</v>
      </c>
      <c r="F18" s="21">
        <v>855.55</v>
      </c>
      <c r="G18" s="21">
        <v>46.16</v>
      </c>
      <c r="H18" s="49">
        <f>ROUND(D18+E18+F18+G18,2)</f>
        <v>1247.6300000000001</v>
      </c>
    </row>
    <row r="19" spans="1:9" s="25" customFormat="1" ht="13.5" x14ac:dyDescent="0.25">
      <c r="A19" s="22"/>
      <c r="B19" s="50" t="s">
        <v>0</v>
      </c>
      <c r="C19" s="51" t="s">
        <v>17</v>
      </c>
      <c r="D19" s="52">
        <f>D18</f>
        <v>21.98</v>
      </c>
      <c r="E19" s="52">
        <f>E18</f>
        <v>323.94</v>
      </c>
      <c r="F19" s="52">
        <f>F18</f>
        <v>855.55</v>
      </c>
      <c r="G19" s="52">
        <f>G18</f>
        <v>46.16</v>
      </c>
      <c r="H19" s="52">
        <f>ROUND(D19+E19+F19+G19,2)</f>
        <v>1247.6300000000001</v>
      </c>
      <c r="I19" s="24"/>
    </row>
    <row r="20" spans="1:9" x14ac:dyDescent="0.2">
      <c r="A20" s="63" t="s">
        <v>20</v>
      </c>
      <c r="B20" s="64"/>
      <c r="C20" s="64"/>
      <c r="D20" s="64"/>
      <c r="E20" s="64"/>
      <c r="F20" s="64"/>
      <c r="G20" s="64"/>
      <c r="H20" s="65"/>
    </row>
    <row r="21" spans="1:9" x14ac:dyDescent="0.2">
      <c r="A21" s="26">
        <v>2</v>
      </c>
      <c r="B21" s="47" t="s">
        <v>31</v>
      </c>
      <c r="C21" s="48" t="s">
        <v>27</v>
      </c>
      <c r="D21" s="21">
        <v>0</v>
      </c>
      <c r="E21" s="21">
        <v>0</v>
      </c>
      <c r="F21" s="21">
        <v>0</v>
      </c>
      <c r="G21" s="21">
        <v>200.4</v>
      </c>
      <c r="H21" s="49">
        <f>ROUND(D21+E21+F21+G21,2)</f>
        <v>200.4</v>
      </c>
    </row>
    <row r="22" spans="1:9" s="25" customFormat="1" ht="13.5" x14ac:dyDescent="0.25">
      <c r="A22" s="22"/>
      <c r="B22" s="50" t="s">
        <v>0</v>
      </c>
      <c r="C22" s="51" t="s">
        <v>22</v>
      </c>
      <c r="D22" s="52">
        <f>D21</f>
        <v>0</v>
      </c>
      <c r="E22" s="52">
        <f>E21</f>
        <v>0</v>
      </c>
      <c r="F22" s="52">
        <f>F21</f>
        <v>0</v>
      </c>
      <c r="G22" s="52">
        <f>G21</f>
        <v>200.4</v>
      </c>
      <c r="H22" s="52">
        <f>ROUND(D22+E22+F22+G22,2)</f>
        <v>200.4</v>
      </c>
    </row>
    <row r="23" spans="1:9" s="25" customFormat="1" ht="13.5" x14ac:dyDescent="0.25">
      <c r="A23" s="22"/>
      <c r="B23" s="50"/>
      <c r="C23" s="31" t="s">
        <v>21</v>
      </c>
      <c r="D23" s="53">
        <f>ROUND(D19+D22,2)</f>
        <v>21.98</v>
      </c>
      <c r="E23" s="53">
        <f>ROUND(E19+E22,2)</f>
        <v>323.94</v>
      </c>
      <c r="F23" s="53">
        <f>ROUND(F19+F22,2)</f>
        <v>855.55</v>
      </c>
      <c r="G23" s="53">
        <f>ROUND(G19+G22,2)</f>
        <v>246.56</v>
      </c>
      <c r="H23" s="52">
        <f>ROUND(D23+E23+F23+G23,2)</f>
        <v>1448.03</v>
      </c>
      <c r="I23" s="24"/>
    </row>
    <row r="24" spans="1:9" s="25" customFormat="1" ht="13.5" x14ac:dyDescent="0.2">
      <c r="A24" s="41">
        <v>3</v>
      </c>
      <c r="B24" s="29" t="s">
        <v>18</v>
      </c>
      <c r="C24" s="30" t="s">
        <v>33</v>
      </c>
      <c r="D24" s="27">
        <f>D23*0.18</f>
        <v>3.9563999999999999</v>
      </c>
      <c r="E24" s="27">
        <f>E23*0.18</f>
        <v>58.309199999999997</v>
      </c>
      <c r="F24" s="27">
        <f>F23*0.18</f>
        <v>153.999</v>
      </c>
      <c r="G24" s="27">
        <f>G23*0.18</f>
        <v>44.380800000000001</v>
      </c>
      <c r="H24" s="23">
        <f>ROUND(D24+E24+F24+G24,2)</f>
        <v>260.64999999999998</v>
      </c>
    </row>
    <row r="25" spans="1:9" s="34" customFormat="1" x14ac:dyDescent="0.2">
      <c r="A25" s="31"/>
      <c r="B25" s="32"/>
      <c r="C25" s="28" t="s">
        <v>19</v>
      </c>
      <c r="D25" s="39">
        <f>D23+D24</f>
        <v>25.936399999999999</v>
      </c>
      <c r="E25" s="39">
        <f>E23+E24</f>
        <v>382.24919999999997</v>
      </c>
      <c r="F25" s="39">
        <f>F23+F24</f>
        <v>1009.549</v>
      </c>
      <c r="G25" s="39">
        <f>G23+G24</f>
        <v>290.94080000000002</v>
      </c>
      <c r="H25" s="39">
        <f>D25+E25+F25+G25</f>
        <v>1708.6754000000001</v>
      </c>
      <c r="I25" s="33"/>
    </row>
    <row r="26" spans="1:9" ht="15" customHeight="1" x14ac:dyDescent="0.2">
      <c r="B26" s="2" t="s">
        <v>0</v>
      </c>
      <c r="C26" s="35"/>
    </row>
    <row r="27" spans="1:9" s="34" customFormat="1" ht="14.25" customHeight="1" x14ac:dyDescent="0.2">
      <c r="A27" s="43"/>
      <c r="B27" s="36" t="s">
        <v>35</v>
      </c>
      <c r="C27" s="37"/>
      <c r="D27" s="44"/>
      <c r="E27" s="45"/>
      <c r="F27" s="44"/>
      <c r="G27" s="44"/>
      <c r="H27" s="44"/>
      <c r="I27" s="33"/>
    </row>
    <row r="28" spans="1:9" s="34" customFormat="1" ht="19.5" customHeight="1" x14ac:dyDescent="0.2">
      <c r="A28" s="43"/>
      <c r="B28" s="36" t="s">
        <v>34</v>
      </c>
      <c r="C28" s="37"/>
      <c r="D28" s="44"/>
      <c r="E28" s="66"/>
      <c r="F28" s="66"/>
      <c r="G28" s="66"/>
      <c r="H28" s="66"/>
      <c r="I28" s="66"/>
    </row>
    <row r="29" spans="1:9" s="34" customFormat="1" ht="21" customHeight="1" x14ac:dyDescent="0.2">
      <c r="A29" s="43"/>
      <c r="B29" s="36"/>
      <c r="C29" s="54"/>
      <c r="D29" s="44"/>
      <c r="E29" s="44"/>
      <c r="F29" s="44"/>
      <c r="G29" s="44"/>
      <c r="H29" s="44"/>
      <c r="I29" s="33"/>
    </row>
    <row r="30" spans="1:9" x14ac:dyDescent="0.2">
      <c r="B30" s="2" t="s">
        <v>0</v>
      </c>
      <c r="C30" s="35"/>
      <c r="D30" s="38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A17:H17"/>
    <mergeCell ref="A20:H20"/>
    <mergeCell ref="E28:G28"/>
    <mergeCell ref="H28:I28"/>
    <mergeCell ref="C2:E2"/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ССР 12.09.14 (5)</vt:lpstr>
      <vt:lpstr>'ССР 12.09.14 (5)'!__chapters__</vt:lpstr>
      <vt:lpstr>'ССР 12.09.14 (5)'!__itogo__</vt:lpstr>
      <vt:lpstr>'ССР 12.09.14 (5)'!__smet__</vt:lpstr>
      <vt:lpstr>'ССР 12.09.14 (5)'!Область_печати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2015-07-24T09:52:40Z</cp:lastPrinted>
  <dcterms:created xsi:type="dcterms:W3CDTF">2014-04-07T07:25:46Z</dcterms:created>
  <dcterms:modified xsi:type="dcterms:W3CDTF">2016-02-05T06:08:18Z</dcterms:modified>
</cp:coreProperties>
</file>