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ул. Строитлей,60-1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(5)'!$A$1:$H$29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(5)'!$A$1:$H$29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D19" i="13" l="1"/>
  <c r="E19" i="13"/>
  <c r="F19" i="13"/>
  <c r="G19" i="13"/>
  <c r="G22" i="13"/>
  <c r="F22" i="13"/>
  <c r="E22" i="13"/>
  <c r="D22" i="13"/>
  <c r="F23" i="13" l="1"/>
  <c r="H22" i="13"/>
  <c r="G23" i="13"/>
  <c r="E23" i="13"/>
  <c r="H19" i="13"/>
  <c r="D23" i="13"/>
  <c r="H18" i="13"/>
  <c r="H21" i="13"/>
  <c r="H23" i="13" l="1"/>
  <c r="H24" i="13" l="1"/>
  <c r="H25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<sst xmlns="http://schemas.openxmlformats.org/spreadsheetml/2006/main" count="102" uniqueCount="54">
  <si>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</si>
  <si>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</si>
  <si>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</si>
  <si>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</si>
  <si>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</si>
  <si>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</si>
  <si>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</si>
  <si>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</si>
  <si>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</si>
  <si>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</si>
  <si>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</si>
  <si>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</si>
  <si>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</si>
  <si>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</si>
  <si>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</si>
  <si>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</si>
  <si>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</si>
  <si>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</si>
  <si>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</si>
  <si>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</si>
  <si>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</si>
  <si>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</si>
  <si>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</si>
  <si>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</si>
  <si>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</si>
  <si>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</si>
  <si>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</si>
  <si>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</si>
  <si>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</si>
  <si>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</si>
  <si>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</si>
  <si>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</si>
  <si>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</si>
  <si>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</si>
  <si>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</si>
  <si>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</si>
  <si>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</si>
  <si>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</si>
  <si>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</si>
  <si>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</si>
  <si>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</si>
  <si>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</si>
  <si>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</si>
  <si>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</si>
  <si>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</si>
  <si>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ЛСР№02-01-01</t>
  </si>
  <si>
    <t>ЛСР№07-01-01</t>
  </si>
  <si>
    <t>Капитальный  ремонт общего имущества многоквартирного дома по адресу: Томская область, г. Стрежевой, ул. Строителей, д.60, корпус 1.</t>
  </si>
  <si>
    <t>"Утвержден" «30 » июня 2015г.</t>
  </si>
  <si>
    <t xml:space="preserve">РФКР МКД ТО
</t>
  </si>
  <si>
    <t xml:space="preserve">средства на покрытие затрат по уплате НДС - 18%                                                  </t>
  </si>
  <si>
    <t xml:space="preserve">Сметчик </t>
  </si>
  <si>
    <t xml:space="preserve">Директор </t>
  </si>
  <si>
    <t>1 710 748.66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</si>
</sst>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E32" sqref="E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81" t="s">
        <v>49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48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79" t="s">
        <v>47</v>
      </c>
      <c r="C9" s="79"/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9">
        <v>1</v>
      </c>
      <c r="B18" s="60" t="s">
        <v>45</v>
      </c>
      <c r="C18" s="61" t="s">
        <v>36</v>
      </c>
      <c r="D18" s="24">
        <v>22.37</v>
      </c>
      <c r="E18" s="24">
        <v>331.18</v>
      </c>
      <c r="F18" s="24">
        <v>850.28</v>
      </c>
      <c r="G18" s="24">
        <v>46.88</v>
      </c>
      <c r="H18" s="62">
        <f>ROUND(D18+E18+F18+G18,2)</f>
        <v>1250.71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22.37</v>
      </c>
      <c r="E19" s="65">
        <f>E18</f>
        <v>331.18</v>
      </c>
      <c r="F19" s="65">
        <f>F18</f>
        <v>850.28</v>
      </c>
      <c r="G19" s="65">
        <f>G18</f>
        <v>46.88</v>
      </c>
      <c r="H19" s="65">
        <f>ROUND(D19+E19+F19+G19,2)</f>
        <v>1250.71</v>
      </c>
      <c r="I19" s="30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32">
        <v>2</v>
      </c>
      <c r="B21" s="60" t="s">
        <v>46</v>
      </c>
      <c r="C21" s="61" t="s">
        <v>31</v>
      </c>
      <c r="D21" s="24">
        <v>0</v>
      </c>
      <c r="E21" s="24">
        <v>0</v>
      </c>
      <c r="F21" s="24">
        <v>0</v>
      </c>
      <c r="G21" s="24">
        <v>199.08</v>
      </c>
      <c r="H21" s="62">
        <f>ROUND(D21+E21+F21+G21,2)</f>
        <v>199.08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199.08</v>
      </c>
      <c r="H22" s="65">
        <f>ROUND(D22+E22+F22+G22,2)</f>
        <v>199.08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22.37</v>
      </c>
      <c r="E23" s="66">
        <f>ROUND(E19+E22,2)</f>
        <v>331.18</v>
      </c>
      <c r="F23" s="66">
        <f>ROUND(F19+F22,2)</f>
        <v>850.28</v>
      </c>
      <c r="G23" s="66">
        <f>ROUND(G19+G22,2)</f>
        <v>245.96</v>
      </c>
      <c r="H23" s="65">
        <f>ROUND(D23+E23+F23+G23,2)</f>
        <v>1449.79</v>
      </c>
      <c r="I23" s="30"/>
    </row>
    <row r="24" spans="1:9" s="31" customFormat="1" ht="13.5" x14ac:dyDescent="0.2">
      <c r="A24" s="52">
        <v>3</v>
      </c>
      <c r="B24" s="38" t="s">
        <v>18</v>
      </c>
      <c r="C24" s="39" t="s">
        <v>50</v>
      </c>
      <c r="D24" s="35">
        <f>D23*0.18</f>
        <v>4.0266000000000002</v>
      </c>
      <c r="E24" s="35">
        <f>E23*0.18</f>
        <v>59.612400000000001</v>
      </c>
      <c r="F24" s="35">
        <f>F23*0.18</f>
        <v>153.0504</v>
      </c>
      <c r="G24" s="35">
        <f>G23*0.18</f>
        <v>44.272799999999997</v>
      </c>
      <c r="H24" s="29">
        <f>ROUND(D24+E24+F24+G24,2)</f>
        <v>260.95999999999998</v>
      </c>
    </row>
    <row r="25" spans="1:9" s="43" customFormat="1" x14ac:dyDescent="0.2">
      <c r="A25" s="40"/>
      <c r="B25" s="41"/>
      <c r="C25" s="36" t="s">
        <v>19</v>
      </c>
      <c r="D25" s="49">
        <f>D23+D24</f>
        <v>26.396599999999999</v>
      </c>
      <c r="E25" s="49">
        <f>E23+E24</f>
        <v>390.79239999999999</v>
      </c>
      <c r="F25" s="49">
        <f>F23+F24</f>
        <v>1003.3303999999999</v>
      </c>
      <c r="G25" s="49">
        <f>G23+G24</f>
        <v>290.2328</v>
      </c>
      <c r="H25" s="49">
        <f>D25+E25+F25+G25</f>
        <v>1710.7521999999999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52</v>
      </c>
      <c r="C27" s="46"/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 t="s">
        <v>51</v>
      </c>
      <c r="C28" s="46"/>
      <c r="D28" s="57"/>
      <c r="E28" s="74"/>
      <c r="F28" s="74"/>
      <c r="G28" s="74"/>
      <c r="H28" s="74"/>
      <c r="I28" s="74"/>
    </row>
    <row r="29" spans="1:9" s="43" customFormat="1" ht="21" customHeight="1" x14ac:dyDescent="0.2">
      <c r="A29" s="56"/>
      <c r="B29" s="45"/>
      <c r="C29" s="82"/>
      <c r="D29" s="57"/>
      <c r="E29" s="57"/>
      <c r="F29" s="57"/>
      <c r="G29" s="57"/>
      <c r="H29" s="57"/>
      <c r="I29" s="42"/>
    </row>
    <row r="30" spans="1:9" x14ac:dyDescent="0.2">
      <c r="B30" s="2" t="s">
        <v>0</v>
      </c>
      <c r="C30" s="44"/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4"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29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80" t="s">
        <v>42</v>
      </c>
      <c r="D9" s="80"/>
      <c r="E9" s="80"/>
      <c r="F9" s="80"/>
      <c r="G9" s="80"/>
      <c r="H9" s="8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76" t="s">
        <v>6</v>
      </c>
      <c r="B13" s="77" t="s">
        <v>7</v>
      </c>
      <c r="C13" s="76" t="s">
        <v>8</v>
      </c>
      <c r="D13" s="78" t="s">
        <v>9</v>
      </c>
      <c r="E13" s="78"/>
      <c r="F13" s="78"/>
      <c r="G13" s="78"/>
      <c r="H13" s="76" t="s">
        <v>10</v>
      </c>
    </row>
    <row r="14" spans="1:9" x14ac:dyDescent="0.2">
      <c r="A14" s="76"/>
      <c r="B14" s="77"/>
      <c r="C14" s="76"/>
      <c r="D14" s="76" t="s">
        <v>11</v>
      </c>
      <c r="E14" s="76" t="s">
        <v>12</v>
      </c>
      <c r="F14" s="76" t="s">
        <v>13</v>
      </c>
      <c r="G14" s="76" t="s">
        <v>14</v>
      </c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76"/>
      <c r="B16" s="77"/>
      <c r="C16" s="76"/>
      <c r="D16" s="76"/>
      <c r="E16" s="76"/>
      <c r="F16" s="76"/>
      <c r="G16" s="76"/>
      <c r="H16" s="76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68" t="s">
        <v>16</v>
      </c>
      <c r="B18" s="69"/>
      <c r="C18" s="69"/>
      <c r="D18" s="69"/>
      <c r="E18" s="69"/>
      <c r="F18" s="69"/>
      <c r="G18" s="69"/>
      <c r="H18" s="70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68" t="s">
        <v>22</v>
      </c>
      <c r="B21" s="69"/>
      <c r="C21" s="69"/>
      <c r="D21" s="69"/>
      <c r="E21" s="69"/>
      <c r="F21" s="69"/>
      <c r="G21" s="69"/>
      <c r="H21" s="70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4" t="s">
        <v>41</v>
      </c>
      <c r="F31" s="74"/>
      <c r="G31" s="74"/>
      <c r="H31" s="74" t="s">
        <v>28</v>
      </c>
      <c r="I31" s="74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E31:G31"/>
    <mergeCell ref="H31:I31"/>
    <mergeCell ref="G14:G16"/>
    <mergeCell ref="A18:H18"/>
    <mergeCell ref="A21:H21"/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2016-02-20T06:41:09Z</cp:lastPrinted>
  <dcterms:created xsi:type="dcterms:W3CDTF">2014-04-07T07:25:46Z</dcterms:created>
  <dcterms:modified xsi:type="dcterms:W3CDTF">2016-03-01T08:39:06Z</dcterms:modified>
</cp:coreProperties>
</file>