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0" windowWidth="19200" windowHeight="11592"/>
  </bookViews>
  <sheets>
    <sheet name="ССР (2)" sheetId="14" r:id="rId1"/>
    <sheet name="ССР (4)" sheetId="16" r:id="rId2"/>
  </sheets>
  <definedNames>
    <definedName name="__chapters__" localSheetId="0">'ССР (2)'!$17:$19</definedName>
    <definedName name="__chapters__" localSheetId="1">'ССР (4)'!$17:$19</definedName>
    <definedName name="__chapters__">#REF!</definedName>
    <definedName name="__itogi__" localSheetId="0">'ССР (2)'!#REF!</definedName>
    <definedName name="__itogi__" localSheetId="1">'ССР (4)'!#REF!</definedName>
    <definedName name="__itogi__">#REF!</definedName>
    <definedName name="__itogo__" localSheetId="0">'ССР (2)'!$19:$19</definedName>
    <definedName name="__itogo__" localSheetId="1">'ССР (4)'!$19:$19</definedName>
    <definedName name="__itogo__">#REF!</definedName>
    <definedName name="__position__" localSheetId="0">'ССР (2)'!#REF!</definedName>
    <definedName name="__position__" localSheetId="1">'ССР (4)'!#REF!</definedName>
    <definedName name="__position__">#REF!</definedName>
    <definedName name="__smet__" localSheetId="0">'ССР (2)'!$A$1:$H$28</definedName>
    <definedName name="__smet__" localSheetId="1">'ССР (4)'!$A$1:$H$33</definedName>
    <definedName name="__smet__">#REF!</definedName>
    <definedName name="__vsego__" localSheetId="0">'ССР (2)'!#REF!</definedName>
    <definedName name="__vsego__" localSheetId="1">'ССР (4)'!#REF!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4" l="1"/>
  <c r="F25" i="14"/>
  <c r="G25" i="14"/>
  <c r="H25" i="14"/>
  <c r="D25" i="14"/>
  <c r="G25" i="16" l="1"/>
  <c r="F28" i="16"/>
  <c r="E28" i="16"/>
  <c r="D28" i="16"/>
  <c r="F26" i="16" l="1"/>
  <c r="E26" i="16"/>
  <c r="D26" i="16"/>
  <c r="G22" i="16"/>
  <c r="F22" i="16"/>
  <c r="H22" i="16" s="1"/>
  <c r="E22" i="16"/>
  <c r="D22" i="16"/>
  <c r="H21" i="16"/>
  <c r="G19" i="16"/>
  <c r="F19" i="16"/>
  <c r="E19" i="16"/>
  <c r="E23" i="16" s="1"/>
  <c r="E27" i="16" s="1"/>
  <c r="E29" i="16" s="1"/>
  <c r="D19" i="16"/>
  <c r="D23" i="16" s="1"/>
  <c r="D27" i="16" s="1"/>
  <c r="H18" i="16"/>
  <c r="D29" i="16" l="1"/>
  <c r="F23" i="16"/>
  <c r="F27" i="16" s="1"/>
  <c r="F29" i="16" s="1"/>
  <c r="G23" i="16"/>
  <c r="H19" i="16"/>
  <c r="H23" i="16" l="1"/>
  <c r="H25" i="16"/>
  <c r="G26" i="16"/>
  <c r="G27" i="16" l="1"/>
  <c r="G28" i="16" s="1"/>
  <c r="H26" i="16"/>
  <c r="G29" i="16" l="1"/>
  <c r="H27" i="16"/>
  <c r="H28" i="16" l="1"/>
  <c r="H29" i="16" l="1"/>
  <c r="G22" i="14" l="1"/>
  <c r="F22" i="14"/>
  <c r="E22" i="14"/>
  <c r="D22" i="14"/>
  <c r="H21" i="14"/>
  <c r="G19" i="14"/>
  <c r="F19" i="14"/>
  <c r="E19" i="14"/>
  <c r="E23" i="14" s="1"/>
  <c r="D19" i="14"/>
  <c r="D23" i="14" l="1"/>
  <c r="F23" i="14"/>
  <c r="H22" i="14"/>
  <c r="G23" i="14"/>
  <c r="H23" i="14" s="1"/>
  <c r="H19" i="14"/>
</calcChain>
</file>

<file path=xl/sharedStrings.xml><?xml version="1.0" encoding="utf-8"?>
<sst xmlns="http://schemas.openxmlformats.org/spreadsheetml/2006/main" count="105" uniqueCount="52">
  <si>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</si>
  <si>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</si>
  <si>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</si>
  <si>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</si>
  <si>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</si>
  <si>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</si>
  <si>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</si>
  <si>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</si>
  <si>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</si>
  <si>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</si>
  <si>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</si>
  <si>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</si>
  <si>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</si>
  <si>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</si>
  <si>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</si>
  <si>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</si>
  <si>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</si>
  <si>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</si>
  <si>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</si>
  <si>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</si>
  <si>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</si>
  <si>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</si>
  <si>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</si>
  <si>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</si>
  <si>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</si>
  <si>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</si>
  <si>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</si>
  <si>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</si>
  <si>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Заказчик:</t>
  </si>
  <si>
    <t>РФКР МКД ТО</t>
  </si>
  <si>
    <t>СВОДНЫЙ СМЕТНЫЙ РАСЧЕТ СТОИМОСТИ СТРОИТЕЛЬСТВА (КАПИТАЛЬНОГО РЕМОНТА)</t>
  </si>
  <si>
    <t>строительный контроль 2,14%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</si>
  <si>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</si>
  <si>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</si>
  <si>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</si>
  <si>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</si>
  <si>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8   Содержание службы заказчика. Строительный контроль.</t>
  </si>
  <si>
    <t xml:space="preserve">средства на покрытие затрат по уплате НДС - 18%                                              (кроме главы 9 п.4)            </t>
  </si>
  <si>
    <t xml:space="preserve">замена лифтового оборудования   </t>
  </si>
  <si>
    <t>ОСР№02-01</t>
  </si>
  <si>
    <t xml:space="preserve">пусконаладочные работы </t>
  </si>
  <si>
    <t>ОСР№07-01</t>
  </si>
  <si>
    <t>Капитальный  ремонт общего имущества многоквартирного дома по адресу: Томская область, г. Томск, тракт Иркутский д.51, п.1-п.4.</t>
  </si>
  <si>
    <t>Составлена в новой редакции ФСНБ приказа Минстроя России от 07.02.2014г.  № 39/пр  в ценах по состоянию на IV кв.  2015  года</t>
  </si>
  <si>
    <t>С.В. Световец</t>
  </si>
  <si>
    <t xml:space="preserve">И.о. генеральный директор  </t>
  </si>
  <si>
    <t>6964,71 тыс. руб.</t>
  </si>
  <si>
    <t>"Утвержден" «    »                      2016г.</t>
  </si>
  <si>
    <t xml:space="preserve">средства на покрытие затрат по уплате НДС - 18%                                                        </t>
  </si>
  <si>
    <t xml:space="preserve">Директор </t>
  </si>
  <si>
    <t>Сметчик</t>
  </si>
  <si>
    <t>6 834 781.84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</si>
</sst>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2" fillId="0" borderId="1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D18" sqref="D18:G18"/>
    </sheetView>
  </sheetViews>
  <sheetFormatPr defaultRowHeight="13.2" x14ac:dyDescent="0.25"/>
  <cols>
    <col min="1" max="1" width="5" style="1" customWidth="1"/>
    <col min="2" max="2" width="28" style="2" customWidth="1"/>
    <col min="3" max="3" width="48.44140625" style="3" customWidth="1"/>
    <col min="4" max="4" width="12.33203125" style="10" customWidth="1"/>
    <col min="5" max="5" width="13" style="10" customWidth="1"/>
    <col min="6" max="6" width="13.44140625" style="10" customWidth="1"/>
    <col min="7" max="7" width="12.5546875" style="10" customWidth="1"/>
    <col min="8" max="8" width="15.33203125" style="10" customWidth="1"/>
    <col min="9" max="9" width="10.6640625" bestFit="1" customWidth="1"/>
  </cols>
  <sheetData>
    <row r="1" spans="1:9" ht="13.5" customHeight="1" x14ac:dyDescent="0.25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5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5">
      <c r="B3" s="2" t="s">
        <v>47</v>
      </c>
      <c r="C3" s="11"/>
      <c r="D3" s="4"/>
      <c r="E3" s="9"/>
      <c r="F3" s="6"/>
      <c r="G3" s="7"/>
      <c r="H3" s="6"/>
      <c r="I3" s="8"/>
    </row>
    <row r="4" spans="1:9" ht="13.5" customHeight="1" x14ac:dyDescent="0.25">
      <c r="B4" s="12" t="s">
        <v>3</v>
      </c>
      <c r="C4" s="13" t="s">
        <v>51</v>
      </c>
      <c r="D4" s="4"/>
      <c r="E4" s="9"/>
      <c r="F4" s="14"/>
      <c r="G4" s="15"/>
      <c r="H4" s="15"/>
    </row>
    <row r="5" spans="1:9" ht="12.75" customHeight="1" x14ac:dyDescent="0.25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5">
      <c r="B6" s="2" t="s">
        <v>0</v>
      </c>
      <c r="D6" s="9"/>
      <c r="F6" s="4"/>
      <c r="G6" s="4"/>
      <c r="H6" s="4"/>
    </row>
    <row r="7" spans="1:9" ht="13.5" customHeight="1" x14ac:dyDescent="0.25">
      <c r="B7" s="2" t="s">
        <v>0</v>
      </c>
      <c r="D7" s="17" t="s">
        <v>30</v>
      </c>
      <c r="F7" s="4"/>
      <c r="G7" s="4"/>
      <c r="H7" s="4"/>
    </row>
    <row r="8" spans="1:9" ht="4.5" customHeight="1" x14ac:dyDescent="0.25">
      <c r="B8" s="2" t="s">
        <v>0</v>
      </c>
      <c r="D8" s="18"/>
      <c r="F8" s="4"/>
      <c r="G8" s="4"/>
      <c r="H8" s="4"/>
    </row>
    <row r="9" spans="1:9" ht="21.75" customHeight="1" x14ac:dyDescent="0.25">
      <c r="B9" s="66" t="s">
        <v>42</v>
      </c>
      <c r="C9" s="66"/>
      <c r="D9" s="66"/>
      <c r="E9" s="66"/>
      <c r="F9" s="66"/>
      <c r="G9" s="66"/>
      <c r="H9" s="66"/>
    </row>
    <row r="10" spans="1:9" ht="13.5" customHeight="1" x14ac:dyDescent="0.25">
      <c r="B10" s="2" t="s">
        <v>0</v>
      </c>
      <c r="D10" s="19" t="s">
        <v>5</v>
      </c>
      <c r="F10" s="4"/>
      <c r="G10" s="4"/>
      <c r="H10" s="4"/>
    </row>
    <row r="11" spans="1:9" x14ac:dyDescent="0.25">
      <c r="B11" s="2" t="s">
        <v>43</v>
      </c>
      <c r="D11" s="18"/>
      <c r="E11" s="4"/>
      <c r="F11" s="4"/>
      <c r="G11" s="4"/>
      <c r="H11" s="4"/>
    </row>
    <row r="12" spans="1:9" ht="12.75" customHeight="1" x14ac:dyDescent="0.25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5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5">
      <c r="A14" s="68"/>
      <c r="B14" s="69"/>
      <c r="C14" s="68"/>
      <c r="D14" s="68"/>
      <c r="E14" s="68"/>
      <c r="F14" s="68"/>
      <c r="G14" s="68"/>
      <c r="H14" s="68"/>
    </row>
    <row r="15" spans="1:9" x14ac:dyDescent="0.25">
      <c r="A15" s="68"/>
      <c r="B15" s="69"/>
      <c r="C15" s="68"/>
      <c r="D15" s="68"/>
      <c r="E15" s="68"/>
      <c r="F15" s="68"/>
      <c r="G15" s="68"/>
      <c r="H15" s="68"/>
    </row>
    <row r="16" spans="1:9" x14ac:dyDescent="0.25">
      <c r="A16" s="62">
        <v>1</v>
      </c>
      <c r="B16" s="20" t="s">
        <v>15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</row>
    <row r="17" spans="1:9" x14ac:dyDescent="0.25">
      <c r="A17" s="74" t="s">
        <v>16</v>
      </c>
      <c r="B17" s="75"/>
      <c r="C17" s="75"/>
      <c r="D17" s="75"/>
      <c r="E17" s="75"/>
      <c r="F17" s="75"/>
      <c r="G17" s="75"/>
      <c r="H17" s="76"/>
    </row>
    <row r="18" spans="1:9" x14ac:dyDescent="0.25">
      <c r="A18" s="59">
        <v>1</v>
      </c>
      <c r="B18" s="61" t="s">
        <v>39</v>
      </c>
      <c r="C18" s="53" t="s">
        <v>38</v>
      </c>
      <c r="D18" s="21">
        <v>89.5</v>
      </c>
      <c r="E18" s="21">
        <v>1338.12</v>
      </c>
      <c r="F18" s="21">
        <v>3378.7</v>
      </c>
      <c r="G18" s="21">
        <v>184.61</v>
      </c>
      <c r="H18" s="54">
        <v>4990.93</v>
      </c>
    </row>
    <row r="19" spans="1:9" s="27" customFormat="1" ht="13.8" x14ac:dyDescent="0.3">
      <c r="A19" s="22"/>
      <c r="B19" s="55" t="s">
        <v>0</v>
      </c>
      <c r="C19" s="58" t="s">
        <v>17</v>
      </c>
      <c r="D19" s="56">
        <f>D18</f>
        <v>89.5</v>
      </c>
      <c r="E19" s="56">
        <f>E18</f>
        <v>1338.12</v>
      </c>
      <c r="F19" s="56">
        <f>F18</f>
        <v>3378.7</v>
      </c>
      <c r="G19" s="56">
        <f>G18</f>
        <v>184.61</v>
      </c>
      <c r="H19" s="56">
        <f>ROUND(D19+E19+F19+G19,2)</f>
        <v>4990.93</v>
      </c>
      <c r="I19" s="26"/>
    </row>
    <row r="20" spans="1:9" x14ac:dyDescent="0.25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5">
      <c r="A21" s="60">
        <v>2</v>
      </c>
      <c r="B21" s="61" t="s">
        <v>41</v>
      </c>
      <c r="C21" s="53" t="s">
        <v>40</v>
      </c>
      <c r="D21" s="21">
        <v>0</v>
      </c>
      <c r="E21" s="21">
        <v>0</v>
      </c>
      <c r="F21" s="21">
        <v>0</v>
      </c>
      <c r="G21" s="21">
        <v>801.26</v>
      </c>
      <c r="H21" s="54">
        <f>ROUND(D21+E21+F21+G21,2)</f>
        <v>801.26</v>
      </c>
    </row>
    <row r="22" spans="1:9" s="27" customFormat="1" ht="13.8" x14ac:dyDescent="0.3">
      <c r="A22" s="22"/>
      <c r="B22" s="55" t="s">
        <v>0</v>
      </c>
      <c r="C22" s="58" t="s">
        <v>24</v>
      </c>
      <c r="D22" s="56">
        <f>D21</f>
        <v>0</v>
      </c>
      <c r="E22" s="56">
        <f>E21</f>
        <v>0</v>
      </c>
      <c r="F22" s="56">
        <f>F21</f>
        <v>0</v>
      </c>
      <c r="G22" s="56">
        <f>G21</f>
        <v>801.26</v>
      </c>
      <c r="H22" s="56">
        <f>ROUND(D22+E22+F22+G22,2)</f>
        <v>801.26</v>
      </c>
    </row>
    <row r="23" spans="1:9" s="27" customFormat="1" ht="13.8" x14ac:dyDescent="0.3">
      <c r="A23" s="22"/>
      <c r="B23" s="55"/>
      <c r="C23" s="34" t="s">
        <v>23</v>
      </c>
      <c r="D23" s="57">
        <f>ROUND(D19+D22,2)</f>
        <v>89.5</v>
      </c>
      <c r="E23" s="57">
        <f>ROUND(E19+E22,2)</f>
        <v>1338.12</v>
      </c>
      <c r="F23" s="57">
        <f>ROUND(F19+F22,2)</f>
        <v>3378.7</v>
      </c>
      <c r="G23" s="57">
        <f>ROUND(G19+G22,2)</f>
        <v>985.87</v>
      </c>
      <c r="H23" s="56">
        <f>ROUND(D23+E23+F23+G23,2)</f>
        <v>5792.19</v>
      </c>
      <c r="I23" s="26"/>
    </row>
    <row r="24" spans="1:9" s="27" customFormat="1" ht="13.8" x14ac:dyDescent="0.25">
      <c r="A24" s="49">
        <v>3</v>
      </c>
      <c r="B24" s="30" t="s">
        <v>18</v>
      </c>
      <c r="C24" s="31" t="s">
        <v>48</v>
      </c>
      <c r="D24" s="28">
        <v>16.11</v>
      </c>
      <c r="E24" s="28">
        <v>240.86</v>
      </c>
      <c r="F24" s="28">
        <v>608.16999999999996</v>
      </c>
      <c r="G24" s="28">
        <v>177.46</v>
      </c>
      <c r="H24" s="28">
        <v>1042.5899999999999</v>
      </c>
    </row>
    <row r="25" spans="1:9" s="37" customFormat="1" x14ac:dyDescent="0.25">
      <c r="A25" s="34"/>
      <c r="B25" s="35"/>
      <c r="C25" s="29" t="s">
        <v>19</v>
      </c>
      <c r="D25" s="43">
        <f>D24+D23</f>
        <v>105.61</v>
      </c>
      <c r="E25" s="43">
        <f t="shared" ref="E25:H25" si="0">E24+E23</f>
        <v>1578.98</v>
      </c>
      <c r="F25" s="43">
        <f t="shared" si="0"/>
        <v>3986.87</v>
      </c>
      <c r="G25" s="43">
        <f t="shared" si="0"/>
        <v>1163.33</v>
      </c>
      <c r="H25" s="43">
        <f t="shared" si="0"/>
        <v>6834.78</v>
      </c>
      <c r="I25" s="36"/>
    </row>
    <row r="26" spans="1:9" x14ac:dyDescent="0.25">
      <c r="B26" s="2" t="s">
        <v>0</v>
      </c>
      <c r="C26" s="38"/>
    </row>
    <row r="27" spans="1:9" s="37" customFormat="1" ht="14.25" customHeight="1" x14ac:dyDescent="0.25">
      <c r="A27" s="50"/>
      <c r="B27" s="39" t="s">
        <v>49</v>
      </c>
      <c r="C27" s="40"/>
      <c r="D27" s="51"/>
      <c r="E27" s="52"/>
      <c r="F27" s="51"/>
      <c r="G27" s="51"/>
      <c r="H27" s="51"/>
      <c r="I27" s="36"/>
    </row>
    <row r="28" spans="1:9" s="37" customFormat="1" ht="17.25" customHeight="1" x14ac:dyDescent="0.25">
      <c r="A28" s="50"/>
      <c r="B28" s="39" t="s">
        <v>50</v>
      </c>
      <c r="C28" s="42"/>
      <c r="D28" s="51"/>
      <c r="E28" s="51"/>
      <c r="F28" s="51"/>
      <c r="G28" s="51"/>
      <c r="H28" s="51"/>
      <c r="I28" s="36"/>
    </row>
    <row r="29" spans="1:9" x14ac:dyDescent="0.25">
      <c r="B29" s="2" t="s">
        <v>0</v>
      </c>
      <c r="D29" s="41"/>
    </row>
    <row r="30" spans="1:9" x14ac:dyDescent="0.25">
      <c r="B30" s="2" t="s">
        <v>0</v>
      </c>
    </row>
    <row r="31" spans="1:9" x14ac:dyDescent="0.25">
      <c r="A31"/>
      <c r="B31" s="2" t="s">
        <v>0</v>
      </c>
      <c r="D31" s="4"/>
      <c r="E31" s="4"/>
      <c r="F31" s="4"/>
      <c r="G31" s="4"/>
      <c r="H31" s="5"/>
    </row>
  </sheetData>
  <mergeCells count="13">
    <mergeCell ref="A20:H20"/>
    <mergeCell ref="A17:H17"/>
    <mergeCell ref="B9:H9"/>
    <mergeCell ref="C2:E2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topLeftCell="A16" zoomScale="85" zoomScaleNormal="85" workbookViewId="0">
      <selection activeCell="B4" sqref="B4"/>
    </sheetView>
  </sheetViews>
  <sheetFormatPr defaultRowHeight="13.2" x14ac:dyDescent="0.25"/>
  <cols>
    <col min="1" max="1" width="5" style="1" customWidth="1"/>
    <col min="2" max="2" width="28" style="2" customWidth="1"/>
    <col min="3" max="3" width="48.44140625" style="3" customWidth="1"/>
    <col min="4" max="4" width="12.33203125" style="10" customWidth="1"/>
    <col min="5" max="5" width="13" style="10" customWidth="1"/>
    <col min="6" max="6" width="13.44140625" style="10" customWidth="1"/>
    <col min="7" max="7" width="12.5546875" style="10" customWidth="1"/>
    <col min="8" max="8" width="15.33203125" style="10" customWidth="1"/>
    <col min="9" max="9" width="10.6640625" bestFit="1" customWidth="1"/>
  </cols>
  <sheetData>
    <row r="1" spans="1:9" ht="13.5" customHeight="1" x14ac:dyDescent="0.25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5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5">
      <c r="B3" s="2" t="s">
        <v>47</v>
      </c>
      <c r="C3" s="11"/>
      <c r="D3" s="4"/>
      <c r="E3" s="9"/>
      <c r="F3" s="6"/>
      <c r="G3" s="7"/>
      <c r="H3" s="6"/>
      <c r="I3" s="8"/>
    </row>
    <row r="4" spans="1:9" ht="13.5" customHeight="1" x14ac:dyDescent="0.25">
      <c r="B4" s="12" t="s">
        <v>3</v>
      </c>
      <c r="C4" s="13" t="s">
        <v>46</v>
      </c>
      <c r="D4" s="4"/>
      <c r="E4" s="9"/>
      <c r="F4" s="14"/>
      <c r="G4" s="15"/>
      <c r="H4" s="15"/>
    </row>
    <row r="5" spans="1:9" ht="12.75" customHeight="1" x14ac:dyDescent="0.25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5">
      <c r="B6" s="2" t="s">
        <v>0</v>
      </c>
      <c r="D6" s="9"/>
      <c r="F6" s="4"/>
      <c r="G6" s="4"/>
      <c r="H6" s="4"/>
    </row>
    <row r="7" spans="1:9" ht="13.5" customHeight="1" x14ac:dyDescent="0.25">
      <c r="B7" s="2" t="s">
        <v>0</v>
      </c>
      <c r="D7" s="17" t="s">
        <v>30</v>
      </c>
      <c r="F7" s="4"/>
      <c r="G7" s="4"/>
      <c r="H7" s="4"/>
    </row>
    <row r="8" spans="1:9" ht="4.5" customHeight="1" x14ac:dyDescent="0.25">
      <c r="B8" s="2" t="s">
        <v>0</v>
      </c>
      <c r="D8" s="18"/>
      <c r="F8" s="4"/>
      <c r="G8" s="4"/>
      <c r="H8" s="4"/>
    </row>
    <row r="9" spans="1:9" ht="21.75" customHeight="1" x14ac:dyDescent="0.25">
      <c r="B9" s="66" t="s">
        <v>42</v>
      </c>
      <c r="C9" s="66"/>
      <c r="D9" s="66"/>
      <c r="E9" s="66"/>
      <c r="F9" s="66"/>
      <c r="G9" s="66"/>
      <c r="H9" s="66"/>
    </row>
    <row r="10" spans="1:9" ht="13.5" customHeight="1" x14ac:dyDescent="0.25">
      <c r="B10" s="2" t="s">
        <v>0</v>
      </c>
      <c r="D10" s="19" t="s">
        <v>5</v>
      </c>
      <c r="F10" s="4"/>
      <c r="G10" s="4"/>
      <c r="H10" s="4"/>
    </row>
    <row r="11" spans="1:9" x14ac:dyDescent="0.25">
      <c r="B11" s="2" t="s">
        <v>43</v>
      </c>
      <c r="D11" s="18"/>
      <c r="E11" s="4"/>
      <c r="F11" s="4"/>
      <c r="G11" s="4"/>
      <c r="H11" s="4"/>
    </row>
    <row r="12" spans="1:9" ht="12.75" customHeight="1" x14ac:dyDescent="0.25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5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5">
      <c r="A14" s="68"/>
      <c r="B14" s="69"/>
      <c r="C14" s="68"/>
      <c r="D14" s="68"/>
      <c r="E14" s="68"/>
      <c r="F14" s="68"/>
      <c r="G14" s="68"/>
      <c r="H14" s="68"/>
    </row>
    <row r="15" spans="1:9" x14ac:dyDescent="0.25">
      <c r="A15" s="68"/>
      <c r="B15" s="69"/>
      <c r="C15" s="68"/>
      <c r="D15" s="68"/>
      <c r="E15" s="68"/>
      <c r="F15" s="68"/>
      <c r="G15" s="68"/>
      <c r="H15" s="68"/>
    </row>
    <row r="16" spans="1:9" x14ac:dyDescent="0.25">
      <c r="A16" s="64">
        <v>1</v>
      </c>
      <c r="B16" s="20" t="s">
        <v>15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</row>
    <row r="17" spans="1:9" x14ac:dyDescent="0.25">
      <c r="A17" s="74" t="s">
        <v>16</v>
      </c>
      <c r="B17" s="75"/>
      <c r="C17" s="75"/>
      <c r="D17" s="75"/>
      <c r="E17" s="75"/>
      <c r="F17" s="75"/>
      <c r="G17" s="75"/>
      <c r="H17" s="76"/>
    </row>
    <row r="18" spans="1:9" x14ac:dyDescent="0.25">
      <c r="A18" s="59">
        <v>1</v>
      </c>
      <c r="B18" s="61" t="s">
        <v>39</v>
      </c>
      <c r="C18" s="53" t="s">
        <v>38</v>
      </c>
      <c r="D18" s="21">
        <v>88.96</v>
      </c>
      <c r="E18" s="21">
        <v>1334.86</v>
      </c>
      <c r="F18" s="21">
        <v>3388.74</v>
      </c>
      <c r="G18" s="21">
        <v>183.46</v>
      </c>
      <c r="H18" s="54">
        <f>ROUND(D18+E18+F18+G18,2)</f>
        <v>4996.0200000000004</v>
      </c>
    </row>
    <row r="19" spans="1:9" s="27" customFormat="1" ht="13.8" x14ac:dyDescent="0.3">
      <c r="A19" s="22"/>
      <c r="B19" s="55" t="s">
        <v>0</v>
      </c>
      <c r="C19" s="58" t="s">
        <v>17</v>
      </c>
      <c r="D19" s="56">
        <f>D18</f>
        <v>88.96</v>
      </c>
      <c r="E19" s="56">
        <f>E18</f>
        <v>1334.86</v>
      </c>
      <c r="F19" s="56">
        <f>F18</f>
        <v>3388.74</v>
      </c>
      <c r="G19" s="56">
        <f>G18</f>
        <v>183.46</v>
      </c>
      <c r="H19" s="56">
        <f>ROUND(D19+E19+F19+G19,2)</f>
        <v>4996.0200000000004</v>
      </c>
      <c r="I19" s="26"/>
    </row>
    <row r="20" spans="1:9" x14ac:dyDescent="0.25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5">
      <c r="A21" s="60">
        <v>2</v>
      </c>
      <c r="B21" s="61" t="s">
        <v>41</v>
      </c>
      <c r="C21" s="53" t="s">
        <v>40</v>
      </c>
      <c r="D21" s="21">
        <v>0</v>
      </c>
      <c r="E21" s="21">
        <v>0</v>
      </c>
      <c r="F21" s="21">
        <v>0</v>
      </c>
      <c r="G21" s="21">
        <v>782.61</v>
      </c>
      <c r="H21" s="54">
        <f>ROUND(D21+E21+F21+G21,2)</f>
        <v>782.61</v>
      </c>
    </row>
    <row r="22" spans="1:9" s="27" customFormat="1" ht="13.8" x14ac:dyDescent="0.3">
      <c r="A22" s="22"/>
      <c r="B22" s="55" t="s">
        <v>0</v>
      </c>
      <c r="C22" s="58" t="s">
        <v>24</v>
      </c>
      <c r="D22" s="56">
        <f>D21</f>
        <v>0</v>
      </c>
      <c r="E22" s="56">
        <f>E21</f>
        <v>0</v>
      </c>
      <c r="F22" s="56">
        <f>F21</f>
        <v>0</v>
      </c>
      <c r="G22" s="56">
        <f>G21</f>
        <v>782.61</v>
      </c>
      <c r="H22" s="56">
        <f>ROUND(D22+E22+F22+G22,2)</f>
        <v>782.61</v>
      </c>
    </row>
    <row r="23" spans="1:9" s="27" customFormat="1" ht="13.8" x14ac:dyDescent="0.3">
      <c r="A23" s="22"/>
      <c r="B23" s="55"/>
      <c r="C23" s="34" t="s">
        <v>23</v>
      </c>
      <c r="D23" s="57">
        <f>ROUND(D19+D22,2)</f>
        <v>88.96</v>
      </c>
      <c r="E23" s="57">
        <f>ROUND(E19+E22,2)</f>
        <v>1334.86</v>
      </c>
      <c r="F23" s="57">
        <f>ROUND(F19+F22,2)</f>
        <v>3388.74</v>
      </c>
      <c r="G23" s="57">
        <f>ROUND(G19+G22,2)</f>
        <v>966.07</v>
      </c>
      <c r="H23" s="56">
        <f>ROUND(D23+E23+F23+G23,2)</f>
        <v>5778.63</v>
      </c>
      <c r="I23" s="26"/>
    </row>
    <row r="24" spans="1:9" s="27" customFormat="1" x14ac:dyDescent="0.25">
      <c r="A24" s="74" t="s">
        <v>36</v>
      </c>
      <c r="B24" s="75"/>
      <c r="C24" s="75"/>
      <c r="D24" s="75"/>
      <c r="E24" s="75"/>
      <c r="F24" s="75"/>
      <c r="G24" s="75"/>
      <c r="H24" s="76"/>
    </row>
    <row r="25" spans="1:9" ht="26.4" x14ac:dyDescent="0.25">
      <c r="A25" s="64">
        <v>3</v>
      </c>
      <c r="B25" s="47" t="s">
        <v>27</v>
      </c>
      <c r="C25" s="45" t="s">
        <v>31</v>
      </c>
      <c r="D25" s="32">
        <v>0</v>
      </c>
      <c r="E25" s="32">
        <v>0</v>
      </c>
      <c r="F25" s="32">
        <v>0</v>
      </c>
      <c r="G25" s="32">
        <f>ROUNDUP(H23*2.14%,2)</f>
        <v>123.67</v>
      </c>
      <c r="H25" s="44">
        <f>ROUND(D25+E25+F25+G25,2)</f>
        <v>123.67</v>
      </c>
      <c r="I25" s="46"/>
    </row>
    <row r="26" spans="1:9" s="27" customFormat="1" ht="13.8" x14ac:dyDescent="0.3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123.67</v>
      </c>
      <c r="H26" s="33">
        <f>D26+E26+F26+G26</f>
        <v>123.67</v>
      </c>
    </row>
    <row r="27" spans="1:9" s="27" customFormat="1" ht="13.8" x14ac:dyDescent="0.3">
      <c r="A27" s="22"/>
      <c r="B27" s="23"/>
      <c r="C27" s="29" t="s">
        <v>26</v>
      </c>
      <c r="D27" s="43">
        <f>D23+D26</f>
        <v>88.96</v>
      </c>
      <c r="E27" s="43">
        <f>E23+E26</f>
        <v>1334.86</v>
      </c>
      <c r="F27" s="43">
        <f>F23+F26</f>
        <v>3388.74</v>
      </c>
      <c r="G27" s="43">
        <f>G23+G26</f>
        <v>1089.74</v>
      </c>
      <c r="H27" s="43">
        <f>D27+E27+F27+G27</f>
        <v>5902.2999999999993</v>
      </c>
    </row>
    <row r="28" spans="1:9" s="27" customFormat="1" ht="26.4" x14ac:dyDescent="0.25">
      <c r="A28" s="49">
        <v>4</v>
      </c>
      <c r="B28" s="30" t="s">
        <v>18</v>
      </c>
      <c r="C28" s="31" t="s">
        <v>37</v>
      </c>
      <c r="D28" s="28">
        <f>ROUND(D27*18%,2)</f>
        <v>16.010000000000002</v>
      </c>
      <c r="E28" s="28">
        <f>ROUND(E27*18%,2)</f>
        <v>240.27</v>
      </c>
      <c r="F28" s="28">
        <f>ROUND(F27*18%,2)</f>
        <v>609.97</v>
      </c>
      <c r="G28" s="28">
        <f>ROUNDUP(G27*18%,2)</f>
        <v>196.16</v>
      </c>
      <c r="H28" s="25">
        <f>ROUND(D28+E28+F28+G28,2)</f>
        <v>1062.4100000000001</v>
      </c>
    </row>
    <row r="29" spans="1:9" s="37" customFormat="1" x14ac:dyDescent="0.25">
      <c r="A29" s="34"/>
      <c r="B29" s="35"/>
      <c r="C29" s="29" t="s">
        <v>19</v>
      </c>
      <c r="D29" s="43">
        <f>D27+D28</f>
        <v>104.97</v>
      </c>
      <c r="E29" s="43">
        <f>E27+E28</f>
        <v>1575.1299999999999</v>
      </c>
      <c r="F29" s="43">
        <f>F27+F28</f>
        <v>3998.71</v>
      </c>
      <c r="G29" s="43">
        <f>G27+G28</f>
        <v>1285.9000000000001</v>
      </c>
      <c r="H29" s="43">
        <f>D29+E29+F29+G29</f>
        <v>6964.7099999999991</v>
      </c>
      <c r="I29" s="36"/>
    </row>
    <row r="30" spans="1:9" x14ac:dyDescent="0.25">
      <c r="B30" s="2" t="s">
        <v>0</v>
      </c>
      <c r="C30" s="38"/>
    </row>
    <row r="31" spans="1:9" s="37" customFormat="1" ht="14.25" customHeight="1" x14ac:dyDescent="0.25">
      <c r="A31" s="50"/>
      <c r="B31" s="39" t="s">
        <v>32</v>
      </c>
      <c r="C31" s="40" t="s">
        <v>20</v>
      </c>
      <c r="D31" s="51"/>
      <c r="E31" s="52" t="s">
        <v>28</v>
      </c>
      <c r="F31" s="51"/>
      <c r="G31" s="51"/>
      <c r="H31" s="51"/>
      <c r="I31" s="36"/>
    </row>
    <row r="32" spans="1:9" s="37" customFormat="1" ht="19.5" customHeight="1" x14ac:dyDescent="0.25">
      <c r="A32" s="50"/>
      <c r="B32" s="39" t="s">
        <v>33</v>
      </c>
      <c r="C32" s="40" t="s">
        <v>34</v>
      </c>
      <c r="D32" s="51"/>
      <c r="E32" s="77" t="s">
        <v>45</v>
      </c>
      <c r="F32" s="77"/>
      <c r="G32" s="63"/>
      <c r="H32" s="65" t="s">
        <v>44</v>
      </c>
      <c r="I32" s="65"/>
    </row>
    <row r="33" spans="1:9" s="37" customFormat="1" ht="17.25" customHeight="1" x14ac:dyDescent="0.25">
      <c r="A33" s="50"/>
      <c r="B33" s="39" t="s">
        <v>35</v>
      </c>
      <c r="C33" s="42" t="s">
        <v>21</v>
      </c>
      <c r="D33" s="51"/>
      <c r="E33" s="51"/>
      <c r="F33" s="51"/>
      <c r="G33" s="51"/>
      <c r="H33" s="51"/>
      <c r="I33" s="36"/>
    </row>
    <row r="34" spans="1:9" x14ac:dyDescent="0.25">
      <c r="B34" s="2" t="s">
        <v>0</v>
      </c>
      <c r="D34" s="41"/>
    </row>
    <row r="35" spans="1:9" x14ac:dyDescent="0.25">
      <c r="B35" s="2" t="s">
        <v>0</v>
      </c>
    </row>
    <row r="36" spans="1:9" x14ac:dyDescent="0.25">
      <c r="B36" s="2" t="s">
        <v>0</v>
      </c>
      <c r="D36" s="4"/>
      <c r="E36" s="4"/>
      <c r="F36" s="4"/>
      <c r="G36" s="4"/>
      <c r="H36" s="5"/>
    </row>
  </sheetData>
  <mergeCells count="15">
    <mergeCell ref="A17:H17"/>
    <mergeCell ref="A20:H20"/>
    <mergeCell ref="A24:H24"/>
    <mergeCell ref="E32:F32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 (2)</vt:lpstr>
      <vt:lpstr>ССР (4)</vt:lpstr>
      <vt:lpstr>'ССР (2)'!__chapters__</vt:lpstr>
      <vt:lpstr>'ССР (4)'!__chapters__</vt:lpstr>
      <vt:lpstr>'ССР (2)'!__itogo__</vt:lpstr>
      <vt:lpstr>'ССР (4)'!__itogo__</vt:lpstr>
      <vt:lpstr>'ССР (2)'!__smet__</vt:lpstr>
      <vt:lpstr>'ССР (4)'!__smet__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2016-01-21T03:34:25Z</cp:lastPrinted>
  <dcterms:created xsi:type="dcterms:W3CDTF">2014-04-07T07:25:46Z</dcterms:created>
  <dcterms:modified xsi:type="dcterms:W3CDTF">2016-03-28T06:01:19Z</dcterms:modified>
</cp:coreProperties>
</file>