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74\"/>
    </mc:Choice>
  </mc:AlternateContent>
  <bookViews>
    <workbookView xWindow="0" yWindow="0" windowWidth="19200" windowHeight="11595"/>
  </bookViews>
  <sheets>
    <sheet name="ССР " sheetId="13" r:id="rId1"/>
  </sheets>
  <definedNames>
    <definedName name="__chapters__" localSheetId="0">'ССР '!$17:$19</definedName>
    <definedName name="__chapters__">#REF!</definedName>
    <definedName name="__itogi__" localSheetId="0">'ССР '!#REF!</definedName>
    <definedName name="__itogi__">#REF!</definedName>
    <definedName name="__itogo__" localSheetId="0">'ССР '!$19:$19</definedName>
    <definedName name="__itogo__">#REF!</definedName>
    <definedName name="__position__" localSheetId="0">'ССР '!#REF!</definedName>
    <definedName name="__position__">#REF!</definedName>
    <definedName name="__smet__" localSheetId="0">'ССР '!$A$1:$H$29</definedName>
    <definedName name="__smet__">#REF!</definedName>
    <definedName name="__vsego__" localSheetId="0">'ССР '!#REF!</definedName>
    <definedName name="__vsego__">#REF!</definedName>
    <definedName name="изм" localSheetId="0">#REF!</definedName>
    <definedName name="изм">#REF!</definedName>
    <definedName name="_xlnm.Print_Area" localSheetId="0">'ССР 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G22" i="13" l="1"/>
  <c r="F22" i="13"/>
  <c r="E22" i="13"/>
  <c r="D22" i="13"/>
  <c r="H21" i="13"/>
  <c r="G19" i="13"/>
  <c r="F19" i="13"/>
  <c r="F23" i="13" s="1"/>
  <c r="E19" i="13"/>
  <c r="D19" i="13"/>
  <c r="H18" i="13"/>
  <c r="D23" i="13" l="1"/>
  <c r="H22" i="13"/>
  <c r="E23" i="13"/>
  <c r="G23" i="13"/>
  <c r="H19" i="13"/>
  <c r="H23" i="13" l="1"/>
  <c r="H24" i="13" l="1"/>
  <c r="H25" i="13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<sst xmlns="http://schemas.openxmlformats.org/spreadsheetml/2006/main" count="46" uniqueCount="36">
  <si>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</si>
  <si>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</si>
  <si>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</si>
  <si>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</si>
  <si>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</si>
  <si>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</si>
  <si>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</si>
  <si>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</si>
  <si>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</si>
  <si>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</si>
  <si>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</si>
  <si>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</si>
  <si>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</si>
  <si>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</si>
  <si>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</si>
  <si>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</si>
  <si>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</si>
  <si>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</si>
  <si>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</si>
  <si>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</si>
  <si>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</si>
  <si>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</si>
  <si>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</si>
  <si>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</si>
  <si>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</si>
  <si>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</si>
  <si>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</si>
  <si>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</si>
  <si>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</si>
  <si>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 xml:space="preserve">средства на покрытие затрат по уплате НДС - 18%                                                   </t>
  </si>
  <si>
    <t>"Утвержден" «    »                      2016г.</t>
  </si>
  <si>
    <t>Капитальный  ремонт общего имущества многоквартирного дома по адресу: Томская область, г. Северск, пр. Коммунистический, д.74.</t>
  </si>
  <si>
    <t>Составлена в новой редакции ФСНБ приказа Минстроя России от 07.02.2014г.  № 39/пр  в ценах по состоянию на I кв.  2016  года</t>
  </si>
  <si>
    <t xml:space="preserve">Сметчик </t>
  </si>
  <si>
    <t xml:space="preserve">Директор </t>
  </si>
  <si>
    <t>1 708 668.32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</si>
</sst>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6" formatCode="#,##0.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4" fontId="1" fillId="0" borderId="0" xfId="0" quotePrefix="1" applyNumberFormat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10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I39" sqref="I3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2" t="s">
        <v>23</v>
      </c>
      <c r="D2" s="62"/>
      <c r="E2" s="62"/>
      <c r="F2" s="6"/>
      <c r="G2" s="6"/>
      <c r="H2" s="7"/>
      <c r="I2" s="8"/>
    </row>
    <row r="3" spans="1:9" ht="13.5" customHeight="1" x14ac:dyDescent="0.2">
      <c r="B3" s="2" t="s">
        <v>30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6" t="s">
        <v>31</v>
      </c>
      <c r="C9" s="66"/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32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51">
        <v>1</v>
      </c>
      <c r="B18" s="52" t="s">
        <v>27</v>
      </c>
      <c r="C18" s="45" t="s">
        <v>26</v>
      </c>
      <c r="D18" s="21">
        <v>30.35</v>
      </c>
      <c r="E18" s="21">
        <v>327.54000000000002</v>
      </c>
      <c r="F18" s="21">
        <v>847.64</v>
      </c>
      <c r="G18" s="21">
        <v>46.23</v>
      </c>
      <c r="H18" s="46">
        <f>ROUND(D18+E18+F18+G18,2)</f>
        <v>1251.76</v>
      </c>
    </row>
    <row r="19" spans="1:9" s="25" customFormat="1" ht="13.5" x14ac:dyDescent="0.25">
      <c r="A19" s="22"/>
      <c r="B19" s="47" t="s">
        <v>0</v>
      </c>
      <c r="C19" s="48" t="s">
        <v>17</v>
      </c>
      <c r="D19" s="49">
        <f>D18</f>
        <v>30.35</v>
      </c>
      <c r="E19" s="49">
        <f>E18</f>
        <v>327.54000000000002</v>
      </c>
      <c r="F19" s="49">
        <f>F18</f>
        <v>847.64</v>
      </c>
      <c r="G19" s="49">
        <f>G18</f>
        <v>46.23</v>
      </c>
      <c r="H19" s="49">
        <f>ROUND(D19+E19+F19+G19,2)</f>
        <v>1251.76</v>
      </c>
      <c r="I19" s="24"/>
    </row>
    <row r="20" spans="1:9" x14ac:dyDescent="0.2">
      <c r="A20" s="58" t="s">
        <v>20</v>
      </c>
      <c r="B20" s="59"/>
      <c r="C20" s="59"/>
      <c r="D20" s="59"/>
      <c r="E20" s="59"/>
      <c r="F20" s="59"/>
      <c r="G20" s="59"/>
      <c r="H20" s="60"/>
    </row>
    <row r="21" spans="1:9" x14ac:dyDescent="0.2">
      <c r="A21" s="26">
        <v>2</v>
      </c>
      <c r="B21" s="52" t="s">
        <v>28</v>
      </c>
      <c r="C21" s="45" t="s">
        <v>25</v>
      </c>
      <c r="D21" s="21">
        <v>0</v>
      </c>
      <c r="E21" s="21">
        <v>0</v>
      </c>
      <c r="F21" s="21">
        <v>0</v>
      </c>
      <c r="G21" s="21">
        <v>196.26</v>
      </c>
      <c r="H21" s="46">
        <f>ROUND(D21+E21+F21+G21,2)</f>
        <v>196.26</v>
      </c>
    </row>
    <row r="22" spans="1:9" s="25" customFormat="1" ht="13.5" x14ac:dyDescent="0.25">
      <c r="A22" s="22"/>
      <c r="B22" s="47" t="s">
        <v>0</v>
      </c>
      <c r="C22" s="48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196.26</v>
      </c>
      <c r="H22" s="49">
        <f>ROUND(D22+E22+F22+G22,2)</f>
        <v>196.26</v>
      </c>
    </row>
    <row r="23" spans="1:9" s="25" customFormat="1" ht="13.5" x14ac:dyDescent="0.25">
      <c r="A23" s="22"/>
      <c r="B23" s="47"/>
      <c r="C23" s="31" t="s">
        <v>21</v>
      </c>
      <c r="D23" s="50">
        <f>ROUND(D19+D22,2)</f>
        <v>30.35</v>
      </c>
      <c r="E23" s="50">
        <f>ROUND(E19+E22,2)</f>
        <v>327.54000000000002</v>
      </c>
      <c r="F23" s="50">
        <f>ROUND(F19+F22,2)</f>
        <v>847.64</v>
      </c>
      <c r="G23" s="50">
        <f>ROUND(G19+G22,2)</f>
        <v>242.49</v>
      </c>
      <c r="H23" s="49">
        <f>ROUND(D23+E23+F23+G23,2)</f>
        <v>1448.02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29</v>
      </c>
      <c r="D24" s="27">
        <f>D23*0.18</f>
        <v>5.4630000000000001</v>
      </c>
      <c r="E24" s="27">
        <f>E23*0.18</f>
        <v>58.9572</v>
      </c>
      <c r="F24" s="27">
        <f>F23*0.18</f>
        <v>152.5752</v>
      </c>
      <c r="G24" s="27">
        <f>G23*0.18</f>
        <v>43.648200000000003</v>
      </c>
      <c r="H24" s="23">
        <f>ROUND(D24+E24+F24+G24,2)</f>
        <v>260.64</v>
      </c>
    </row>
    <row r="25" spans="1:9" s="34" customFormat="1" x14ac:dyDescent="0.2">
      <c r="A25" s="31"/>
      <c r="B25" s="32"/>
      <c r="C25" s="28" t="s">
        <v>19</v>
      </c>
      <c r="D25" s="39">
        <f>D23+D24</f>
        <v>35.813000000000002</v>
      </c>
      <c r="E25" s="39">
        <f>E23+E24</f>
        <v>386.49720000000002</v>
      </c>
      <c r="F25" s="39">
        <f>F23+F24</f>
        <v>1000.2152</v>
      </c>
      <c r="G25" s="68">
        <f>G23+G24</f>
        <v>286.13819999999998</v>
      </c>
      <c r="H25" s="39">
        <f>D25+E25+F25+G25</f>
        <v>1708.6635999999999</v>
      </c>
      <c r="I25" s="33"/>
    </row>
    <row r="26" spans="1:9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34</v>
      </c>
      <c r="C27" s="37"/>
      <c r="D27" s="44"/>
      <c r="E27" s="53"/>
      <c r="F27" s="61"/>
      <c r="G27" s="61"/>
      <c r="H27" s="44"/>
      <c r="I27" s="33"/>
    </row>
    <row r="28" spans="1:9" s="34" customFormat="1" ht="19.5" customHeight="1" x14ac:dyDescent="0.2">
      <c r="A28" s="43"/>
      <c r="B28" s="36" t="s">
        <v>33</v>
      </c>
      <c r="C28" s="37"/>
      <c r="D28" s="44"/>
      <c r="E28" s="54"/>
      <c r="F28" s="54"/>
      <c r="G28" s="54"/>
      <c r="H28" s="54"/>
      <c r="I28" s="54"/>
    </row>
    <row r="29" spans="1:9" s="34" customFormat="1" ht="21" customHeight="1" x14ac:dyDescent="0.2">
      <c r="A29" s="43"/>
      <c r="B29" s="36"/>
      <c r="C29" s="67"/>
      <c r="D29" s="44"/>
      <c r="E29" s="54"/>
      <c r="F29" s="54"/>
      <c r="G29" s="54"/>
      <c r="H29" s="54"/>
      <c r="I29" s="54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E29:G29"/>
    <mergeCell ref="H29:I29"/>
    <mergeCell ref="A17:H17"/>
    <mergeCell ref="A20:H20"/>
    <mergeCell ref="E28:G28"/>
    <mergeCell ref="H28:I28"/>
    <mergeCell ref="F27:G2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</vt:lpstr>
      <vt:lpstr>'ССР '!__chapters__</vt:lpstr>
      <vt:lpstr>'ССР '!__itogo__</vt:lpstr>
      <vt:lpstr>'ССР '!__smet__</vt:lpstr>
      <vt:lpstr>'ССР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2015-07-30T10:30:47Z</cp:lastPrinted>
  <dcterms:created xsi:type="dcterms:W3CDTF">2014-04-07T07:25:46Z</dcterms:created>
  <dcterms:modified xsi:type="dcterms:W3CDTF">2016-05-25T10:03:28Z</dcterms:modified>
</cp:coreProperties>
</file>