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17.06.2016 Северск, Томск лифты\пер. Дербышевский 26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G22" i="14" l="1"/>
  <c r="F22" i="14"/>
  <c r="E22" i="14"/>
  <c r="D22" i="14"/>
  <c r="H21" i="14"/>
  <c r="G19" i="14"/>
  <c r="F19" i="14"/>
  <c r="E19" i="14"/>
  <c r="D19" i="14"/>
  <c r="H18" i="14"/>
  <c r="H19" i="14" l="1"/>
  <c r="H22" i="14"/>
  <c r="E23" i="14"/>
  <c r="F23" i="14"/>
  <c r="G23" i="14"/>
  <c r="D23" i="14"/>
  <c r="H23" i="14" l="1"/>
  <c r="H24" i="14" l="1"/>
  <c r="H25" i="14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<sst xmlns="http://schemas.openxmlformats.org/spreadsheetml/2006/main" count="47" uniqueCount="36">
  <si>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</si>
  <si>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</si>
  <si>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</si>
  <si>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</si>
  <si>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</si>
  <si>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</si>
  <si>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</si>
  <si>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</si>
  <si>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</si>
  <si>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</si>
  <si>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</si>
  <si>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</si>
  <si>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</si>
  <si>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</si>
  <si>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</si>
  <si>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</si>
  <si>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</si>
  <si>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</si>
  <si>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</si>
  <si>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</si>
  <si>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</si>
  <si>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</si>
  <si>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</si>
  <si>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</si>
  <si>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</si>
  <si>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>Сметчик ООО "Томстехсервис"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</si>
  <si>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</si>
  <si>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</si>
  <si>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</si>
  <si>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</si>
  <si>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                                      </t>
  </si>
  <si>
    <t>Составлена в новой редакции ФСНБ приказа Минстроя России от 07.02.2014г.  № 39/пр  в ценах по состоянию на I кв.  2016  года</t>
  </si>
  <si>
    <t>"Утвержден" «    »                      2016г.</t>
  </si>
  <si>
    <t>Капитальный  ремонт общего имущества многоквартирного дома по адресу: Томская область, г. Томск, пер. Дербышевский, д.26.</t>
  </si>
  <si>
    <t>5 126 243.32 руб.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</si>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</sst>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4" fontId="10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M47" sqref="M47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7" t="s">
        <v>23</v>
      </c>
      <c r="D2" s="57"/>
      <c r="E2" s="57"/>
      <c r="F2" s="6"/>
      <c r="G2" s="6"/>
      <c r="H2" s="7"/>
      <c r="I2" s="8"/>
    </row>
    <row r="3" spans="1:9" ht="13.5" customHeight="1" x14ac:dyDescent="0.2">
      <c r="B3" s="2" t="s">
        <v>32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8" t="s">
        <v>33</v>
      </c>
      <c r="D9" s="58"/>
      <c r="E9" s="58"/>
      <c r="F9" s="58"/>
      <c r="G9" s="58"/>
      <c r="H9" s="5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31</v>
      </c>
      <c r="D11" s="18"/>
      <c r="E11" s="4"/>
      <c r="F11" s="4"/>
      <c r="G11" s="4"/>
      <c r="H11" s="4"/>
    </row>
    <row r="12" spans="1:9" ht="12.75" customHeight="1" x14ac:dyDescent="0.2">
      <c r="A12" s="55" t="s">
        <v>6</v>
      </c>
      <c r="B12" s="66" t="s">
        <v>7</v>
      </c>
      <c r="C12" s="55" t="s">
        <v>8</v>
      </c>
      <c r="D12" s="67" t="s">
        <v>9</v>
      </c>
      <c r="E12" s="67"/>
      <c r="F12" s="67"/>
      <c r="G12" s="67"/>
      <c r="H12" s="55" t="s">
        <v>10</v>
      </c>
    </row>
    <row r="13" spans="1:9" x14ac:dyDescent="0.2">
      <c r="A13" s="55"/>
      <c r="B13" s="66"/>
      <c r="C13" s="55"/>
      <c r="D13" s="55" t="s">
        <v>11</v>
      </c>
      <c r="E13" s="55" t="s">
        <v>12</v>
      </c>
      <c r="F13" s="55" t="s">
        <v>13</v>
      </c>
      <c r="G13" s="55" t="s">
        <v>14</v>
      </c>
      <c r="H13" s="55"/>
    </row>
    <row r="14" spans="1:9" x14ac:dyDescent="0.2">
      <c r="A14" s="55"/>
      <c r="B14" s="66"/>
      <c r="C14" s="55"/>
      <c r="D14" s="55"/>
      <c r="E14" s="55"/>
      <c r="F14" s="55"/>
      <c r="G14" s="55"/>
      <c r="H14" s="55"/>
    </row>
    <row r="15" spans="1:9" x14ac:dyDescent="0.2">
      <c r="A15" s="55"/>
      <c r="B15" s="66"/>
      <c r="C15" s="55"/>
      <c r="D15" s="55"/>
      <c r="E15" s="55"/>
      <c r="F15" s="55"/>
      <c r="G15" s="55"/>
      <c r="H15" s="55"/>
    </row>
    <row r="16" spans="1:9" x14ac:dyDescent="0.2">
      <c r="A16" s="52">
        <v>1</v>
      </c>
      <c r="B16" s="20" t="s">
        <v>15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49">
        <v>1</v>
      </c>
      <c r="B18" s="51" t="s">
        <v>28</v>
      </c>
      <c r="C18" s="43" t="s">
        <v>26</v>
      </c>
      <c r="D18" s="21">
        <v>98.96</v>
      </c>
      <c r="E18" s="21">
        <v>990.94</v>
      </c>
      <c r="F18" s="21">
        <v>2530.44</v>
      </c>
      <c r="G18" s="21">
        <v>138.03</v>
      </c>
      <c r="H18" s="44">
        <f>ROUND(D18+E18+F18+G18,2)</f>
        <v>3758.37</v>
      </c>
    </row>
    <row r="19" spans="1:9" s="25" customFormat="1" ht="13.5" x14ac:dyDescent="0.25">
      <c r="A19" s="22"/>
      <c r="B19" s="45" t="s">
        <v>0</v>
      </c>
      <c r="C19" s="48" t="s">
        <v>17</v>
      </c>
      <c r="D19" s="46">
        <f>D18</f>
        <v>98.96</v>
      </c>
      <c r="E19" s="46">
        <f>E18</f>
        <v>990.94</v>
      </c>
      <c r="F19" s="46">
        <f>F18</f>
        <v>2530.44</v>
      </c>
      <c r="G19" s="46">
        <f>G18</f>
        <v>138.03</v>
      </c>
      <c r="H19" s="46">
        <f>ROUND(D19+E19+F19+G19,2)</f>
        <v>3758.37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0">
        <v>2</v>
      </c>
      <c r="B21" s="51" t="s">
        <v>29</v>
      </c>
      <c r="C21" s="43" t="s">
        <v>27</v>
      </c>
      <c r="D21" s="21">
        <v>0</v>
      </c>
      <c r="E21" s="21">
        <v>0</v>
      </c>
      <c r="F21" s="21">
        <v>0</v>
      </c>
      <c r="G21" s="21">
        <v>585.9</v>
      </c>
      <c r="H21" s="44">
        <f>ROUND(D21+E21+F21+G21,2)</f>
        <v>585.9</v>
      </c>
    </row>
    <row r="22" spans="1:9" s="25" customFormat="1" ht="13.5" x14ac:dyDescent="0.25">
      <c r="A22" s="22"/>
      <c r="B22" s="45" t="s">
        <v>0</v>
      </c>
      <c r="C22" s="48" t="s">
        <v>22</v>
      </c>
      <c r="D22" s="46">
        <f>D21</f>
        <v>0</v>
      </c>
      <c r="E22" s="46">
        <f>E21</f>
        <v>0</v>
      </c>
      <c r="F22" s="46">
        <f>F21</f>
        <v>0</v>
      </c>
      <c r="G22" s="46">
        <f>G21</f>
        <v>585.9</v>
      </c>
      <c r="H22" s="46">
        <f>ROUND(D22+E22+F22+G22,2)</f>
        <v>585.9</v>
      </c>
    </row>
    <row r="23" spans="1:9" s="25" customFormat="1" ht="13.5" x14ac:dyDescent="0.25">
      <c r="A23" s="22"/>
      <c r="B23" s="45"/>
      <c r="C23" s="30" t="s">
        <v>21</v>
      </c>
      <c r="D23" s="47">
        <f>ROUND(D19+D22,2)</f>
        <v>98.96</v>
      </c>
      <c r="E23" s="47">
        <f>ROUND(E19+E22,2)</f>
        <v>990.94</v>
      </c>
      <c r="F23" s="47">
        <f>ROUND(F19+F22,2)</f>
        <v>2530.44</v>
      </c>
      <c r="G23" s="47">
        <f>ROUND(G19+G22,2)</f>
        <v>723.93</v>
      </c>
      <c r="H23" s="46">
        <f>ROUND(D23+E23+F23+G23,2)</f>
        <v>4344.2700000000004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30</v>
      </c>
      <c r="D24" s="26">
        <f>D23*0.18</f>
        <v>17.812799999999999</v>
      </c>
      <c r="E24" s="26">
        <f>E23*0.18</f>
        <v>178.36920000000001</v>
      </c>
      <c r="F24" s="26">
        <f>F23*0.18</f>
        <v>455.47919999999999</v>
      </c>
      <c r="G24" s="26">
        <f>G23*0.18</f>
        <v>130.30739999999997</v>
      </c>
      <c r="H24" s="23">
        <f>ROUND(D24+E24+F24+G24,2)</f>
        <v>781.97</v>
      </c>
    </row>
    <row r="25" spans="1:9" s="33" customFormat="1" x14ac:dyDescent="0.2">
      <c r="A25" s="30"/>
      <c r="B25" s="31"/>
      <c r="C25" s="27" t="s">
        <v>19</v>
      </c>
      <c r="D25" s="38">
        <f>D23+D24</f>
        <v>116.77279999999999</v>
      </c>
      <c r="E25" s="38">
        <f>E23+E24</f>
        <v>1169.3092000000001</v>
      </c>
      <c r="F25" s="38">
        <f>F23+F24</f>
        <v>2985.9192000000003</v>
      </c>
      <c r="G25" s="38">
        <f>G23+G24</f>
        <v>854.23739999999998</v>
      </c>
      <c r="H25" s="38">
        <f>D25+E25+F25+G25</f>
        <v>5126.2386000000006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35</v>
      </c>
      <c r="C27" s="36"/>
      <c r="D27" s="42"/>
      <c r="E27" s="53"/>
      <c r="F27" s="59"/>
      <c r="G27" s="59"/>
      <c r="H27" s="42"/>
      <c r="I27" s="32"/>
    </row>
    <row r="28" spans="1:9" s="33" customFormat="1" ht="19.5" customHeight="1" x14ac:dyDescent="0.2">
      <c r="A28" s="41"/>
      <c r="B28" s="35" t="s">
        <v>25</v>
      </c>
      <c r="C28" s="36"/>
      <c r="D28" s="42"/>
      <c r="E28" s="56"/>
      <c r="F28" s="56"/>
      <c r="G28" s="56"/>
      <c r="H28" s="56"/>
      <c r="I28" s="56"/>
    </row>
    <row r="29" spans="1:9" s="33" customFormat="1" ht="17.25" customHeight="1" x14ac:dyDescent="0.2">
      <c r="A29" s="41"/>
      <c r="B29" s="35"/>
      <c r="C29" s="54"/>
      <c r="D29" s="42"/>
      <c r="E29" s="56"/>
      <c r="F29" s="56"/>
      <c r="G29" s="56"/>
      <c r="H29" s="56"/>
      <c r="I29" s="56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C9:H9"/>
    <mergeCell ref="F27:G27"/>
    <mergeCell ref="A17:H17"/>
    <mergeCell ref="A20:H20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E29:G29"/>
    <mergeCell ref="H29:I29"/>
    <mergeCell ref="E28:G28"/>
    <mergeCell ref="H28:I28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2016-05-04T08:42:53Z</cp:lastPrinted>
  <dcterms:created xsi:type="dcterms:W3CDTF">2014-04-07T07:25:46Z</dcterms:created>
  <dcterms:modified xsi:type="dcterms:W3CDTF">2016-06-17T05:23:39Z</dcterms:modified>
</cp:coreProperties>
</file>