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ОТДЕЛ ОРГАНИЗАЦИИ КР 2015\Т.З. на лифты 2016 год СМР\20.06.2016\Айвазовского 31\"/>
    </mc:Choice>
  </mc:AlternateContent>
  <bookViews>
    <workbookView xWindow="0" yWindow="0" windowWidth="19200" windowHeight="11592"/>
  </bookViews>
  <sheets>
    <sheet name="ССР (2)" sheetId="14" r:id="rId1"/>
  </sheets>
  <definedNames>
    <definedName name="__chapters__" localSheetId="0">'ССР (2)'!$17:$19</definedName>
    <definedName name="__chapters__">#REF!</definedName>
    <definedName name="__itogi__" localSheetId="0">'ССР (2)'!#REF!</definedName>
    <definedName name="__itogi__">#REF!</definedName>
    <definedName name="__itogo__" localSheetId="0">'ССР (2)'!$19:$19</definedName>
    <definedName name="__itogo__">#REF!</definedName>
    <definedName name="__position__" localSheetId="0">'ССР (2)'!#REF!</definedName>
    <definedName name="__position__">#REF!</definedName>
    <definedName name="__smet__" localSheetId="0">'ССР (2)'!$A$1:$H$29</definedName>
    <definedName name="__smet__">#REF!</definedName>
    <definedName name="__vsego__" localSheetId="0">'ССР (2)'!#REF!</definedName>
    <definedName name="__vsego__">#REF!</definedName>
    <definedName name="изм" localSheetId="0">#REF!</definedName>
    <definedName name="изм">#REF!</definedName>
    <definedName name="оля" localSheetId="0">#REF!</definedName>
    <definedName name="оля">#REF!</definedName>
    <definedName name="тав" localSheetId="0">#REF!</definedName>
    <definedName name="тав">#REF!</definedName>
    <definedName name="тт" localSheetId="0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4" l="1"/>
  <c r="F24" i="14"/>
  <c r="G24" i="14"/>
  <c r="H24" i="14"/>
  <c r="D24" i="14"/>
  <c r="D25" i="14" s="1"/>
  <c r="G23" i="14"/>
  <c r="E25" i="14"/>
  <c r="F25" i="14"/>
  <c r="G22" i="14" l="1"/>
  <c r="F22" i="14"/>
  <c r="E22" i="14"/>
  <c r="D22" i="14"/>
  <c r="H21" i="14"/>
  <c r="G19" i="14"/>
  <c r="F19" i="14"/>
  <c r="E19" i="14"/>
  <c r="D19" i="14"/>
  <c r="H18" i="14"/>
  <c r="H19" i="14" l="1"/>
  <c r="H22" i="14"/>
  <c r="E23" i="14"/>
  <c r="F23" i="14"/>
  <c r="G25" i="14"/>
  <c r="D23" i="14"/>
  <c r="H23" i="14" l="1"/>
  <c r="H25" i="14" s="1"/>
</calcChain>
</file>

<file path=xl/sharedStrings.xml><?xml version="1.0" encoding="utf-8"?>
<sst xmlns="http://schemas.openxmlformats.org/spreadsheetml/2006/main" count="51" uniqueCount="40">
  <si>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</si>
  <si>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</si>
  <si>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</si>
  <si>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</si>
  <si>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</si>
  <si>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</si>
  <si>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</si>
  <si>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</si>
  <si>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</si>
  <si>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</si>
  <si>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</si>
  <si>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</si>
  <si>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</si>
  <si>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</si>
  <si>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</si>
  <si>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</si>
  <si>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</si>
  <si>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</si>
  <si>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</si>
  <si>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</si>
  <si>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7   Прочие работы и затраты</t>
  </si>
  <si>
    <t>Итого по Главам 1-7</t>
  </si>
  <si>
    <t>Итого по Главе 7</t>
  </si>
  <si>
    <t>С.В. Световец</t>
  </si>
  <si>
    <t>РФКР МКД ТО</t>
  </si>
  <si>
    <t>СВОДНЫЙ СМЕТНЫЙ РАСЧЕТ СТОИМОСТИ СТРОИТЕЛЬСТВА (КАПИТАЛЬНОГО РЕМОНТА)</t>
  </si>
  <si>
    <t xml:space="preserve">замена лифтового оборудования   </t>
  </si>
  <si>
    <t xml:space="preserve">пусконаладочные работы </t>
  </si>
  <si>
    <t>ОСР№02-01</t>
  </si>
  <si>
    <t>ОСР№07-01</t>
  </si>
  <si>
    <t>Составлена в новой редакции ФСНБ приказа Минстроя России от 07.02.2014г.  № 39/пр  в ценах по состоянию на I кв.  2016  года</t>
  </si>
  <si>
    <t xml:space="preserve"> РФКР МКД ТО</t>
  </si>
  <si>
    <t xml:space="preserve">Согласовано: </t>
  </si>
  <si>
    <t>И.о. генеральный директор  ____________</t>
  </si>
  <si>
    <t>"Утвержден" «    »                      2016г.</t>
  </si>
  <si>
    <t>Капитальный  ремонт общего имущества многоквартирного дома по адресу: Томская область, г. Томск, ул. Айвазовского, д.31.</t>
  </si>
  <si>
    <t xml:space="preserve"> НДС - 18%                                              </t>
  </si>
  <si>
    <t>10 252 116,12  руб.</t>
  </si>
  <si>
    <t>Директор</t>
  </si>
  <si>
    <t>Составил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</si>
</sst>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4" xfId="0" applyFont="1" applyBorder="1" applyAlignment="1">
      <alignment horizontal="right"/>
    </xf>
    <xf numFmtId="4" fontId="2" fillId="0" borderId="2" xfId="0" quotePrefix="1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" fillId="0" borderId="6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/>
    </xf>
    <xf numFmtId="4" fontId="1" fillId="0" borderId="0" xfId="0" quotePrefix="1" applyNumberFormat="1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4" fontId="2" fillId="0" borderId="0" xfId="0" quotePrefix="1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4" fontId="10" fillId="0" borderId="0" xfId="0" quotePrefix="1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2"/>
  <sheetViews>
    <sheetView showGridLines="0" tabSelected="1" zoomScale="85" zoomScaleNormal="85" workbookViewId="0">
      <selection activeCell="C34" sqref="C34"/>
    </sheetView>
  </sheetViews>
  <sheetFormatPr defaultRowHeight="13.2" x14ac:dyDescent="0.25"/>
  <cols>
    <col min="1" max="1" width="5" style="1" customWidth="1"/>
    <col min="2" max="2" width="28" style="2" customWidth="1"/>
    <col min="3" max="3" width="48.44140625" style="3" customWidth="1"/>
    <col min="4" max="4" width="12.33203125" style="10" customWidth="1"/>
    <col min="5" max="5" width="13" style="10" customWidth="1"/>
    <col min="6" max="6" width="13.44140625" style="10" customWidth="1"/>
    <col min="7" max="7" width="12.5546875" style="10" customWidth="1"/>
    <col min="8" max="8" width="15.33203125" style="10" customWidth="1"/>
    <col min="9" max="9" width="10.6640625" bestFit="1" customWidth="1"/>
  </cols>
  <sheetData>
    <row r="1" spans="1:9" ht="13.5" customHeight="1" x14ac:dyDescent="0.25">
      <c r="B1" s="2" t="s">
        <v>0</v>
      </c>
      <c r="C1" s="33"/>
      <c r="D1" s="39"/>
      <c r="E1" s="39"/>
      <c r="F1" s="4"/>
      <c r="G1" s="4"/>
      <c r="H1" s="5" t="s">
        <v>1</v>
      </c>
    </row>
    <row r="2" spans="1:9" ht="15" customHeight="1" x14ac:dyDescent="0.25">
      <c r="B2" s="2" t="s">
        <v>2</v>
      </c>
      <c r="C2" s="56" t="s">
        <v>24</v>
      </c>
      <c r="D2" s="56"/>
      <c r="E2" s="56"/>
      <c r="F2" s="6"/>
      <c r="G2" s="6"/>
      <c r="H2" s="7"/>
      <c r="I2" s="8"/>
    </row>
    <row r="3" spans="1:9" ht="13.5" customHeight="1" x14ac:dyDescent="0.25">
      <c r="B3" s="2" t="s">
        <v>34</v>
      </c>
      <c r="C3" s="11"/>
      <c r="D3" s="4"/>
      <c r="E3" s="9"/>
      <c r="F3" s="6"/>
      <c r="G3" s="7"/>
      <c r="H3" s="6"/>
      <c r="I3" s="8"/>
    </row>
    <row r="4" spans="1:9" ht="13.5" customHeight="1" x14ac:dyDescent="0.25">
      <c r="B4" s="12" t="s">
        <v>3</v>
      </c>
      <c r="C4" s="13" t="s">
        <v>37</v>
      </c>
      <c r="D4" s="4"/>
      <c r="E4" s="9"/>
      <c r="F4" s="14"/>
      <c r="G4" s="15"/>
      <c r="H4" s="15"/>
    </row>
    <row r="5" spans="1:9" ht="12.75" customHeight="1" x14ac:dyDescent="0.25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5">
      <c r="B6" s="2" t="s">
        <v>0</v>
      </c>
      <c r="D6" s="9"/>
      <c r="F6" s="4"/>
      <c r="G6" s="4"/>
      <c r="H6" s="4"/>
    </row>
    <row r="7" spans="1:9" ht="13.5" customHeight="1" x14ac:dyDescent="0.25">
      <c r="B7" s="2" t="s">
        <v>0</v>
      </c>
      <c r="D7" s="17" t="s">
        <v>25</v>
      </c>
      <c r="F7" s="4"/>
      <c r="G7" s="4"/>
      <c r="H7" s="4"/>
    </row>
    <row r="8" spans="1:9" ht="4.5" customHeight="1" x14ac:dyDescent="0.25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57" t="s">
        <v>35</v>
      </c>
      <c r="D9" s="57"/>
      <c r="E9" s="57"/>
      <c r="F9" s="57"/>
      <c r="G9" s="57"/>
      <c r="H9" s="57"/>
    </row>
    <row r="10" spans="1:9" ht="13.5" customHeight="1" x14ac:dyDescent="0.25">
      <c r="B10" s="2" t="s">
        <v>0</v>
      </c>
      <c r="D10" s="19" t="s">
        <v>5</v>
      </c>
      <c r="F10" s="4"/>
      <c r="G10" s="4"/>
      <c r="H10" s="4"/>
    </row>
    <row r="11" spans="1:9" x14ac:dyDescent="0.25">
      <c r="B11" s="2" t="s">
        <v>30</v>
      </c>
      <c r="D11" s="18"/>
      <c r="E11" s="4"/>
      <c r="F11" s="4"/>
      <c r="G11" s="4"/>
      <c r="H11" s="4"/>
    </row>
    <row r="12" spans="1:9" ht="12.75" customHeight="1" x14ac:dyDescent="0.25">
      <c r="A12" s="54" t="s">
        <v>6</v>
      </c>
      <c r="B12" s="65" t="s">
        <v>7</v>
      </c>
      <c r="C12" s="54" t="s">
        <v>8</v>
      </c>
      <c r="D12" s="66" t="s">
        <v>9</v>
      </c>
      <c r="E12" s="66"/>
      <c r="F12" s="66"/>
      <c r="G12" s="66"/>
      <c r="H12" s="54" t="s">
        <v>10</v>
      </c>
    </row>
    <row r="13" spans="1:9" x14ac:dyDescent="0.25">
      <c r="A13" s="54"/>
      <c r="B13" s="65"/>
      <c r="C13" s="54"/>
      <c r="D13" s="54" t="s">
        <v>11</v>
      </c>
      <c r="E13" s="54" t="s">
        <v>12</v>
      </c>
      <c r="F13" s="54" t="s">
        <v>13</v>
      </c>
      <c r="G13" s="54" t="s">
        <v>14</v>
      </c>
      <c r="H13" s="54"/>
    </row>
    <row r="14" spans="1:9" x14ac:dyDescent="0.25">
      <c r="A14" s="54"/>
      <c r="B14" s="65"/>
      <c r="C14" s="54"/>
      <c r="D14" s="54"/>
      <c r="E14" s="54"/>
      <c r="F14" s="54"/>
      <c r="G14" s="54"/>
      <c r="H14" s="54"/>
    </row>
    <row r="15" spans="1:9" x14ac:dyDescent="0.25">
      <c r="A15" s="54"/>
      <c r="B15" s="65"/>
      <c r="C15" s="54"/>
      <c r="D15" s="54"/>
      <c r="E15" s="54"/>
      <c r="F15" s="54"/>
      <c r="G15" s="54"/>
      <c r="H15" s="54"/>
    </row>
    <row r="16" spans="1:9" x14ac:dyDescent="0.25">
      <c r="A16" s="52">
        <v>1</v>
      </c>
      <c r="B16" s="20" t="s">
        <v>15</v>
      </c>
      <c r="C16" s="52">
        <v>3</v>
      </c>
      <c r="D16" s="52">
        <v>4</v>
      </c>
      <c r="E16" s="52">
        <v>5</v>
      </c>
      <c r="F16" s="52">
        <v>6</v>
      </c>
      <c r="G16" s="52">
        <v>7</v>
      </c>
      <c r="H16" s="52">
        <v>8</v>
      </c>
    </row>
    <row r="17" spans="1:9" x14ac:dyDescent="0.25">
      <c r="A17" s="59" t="s">
        <v>16</v>
      </c>
      <c r="B17" s="60"/>
      <c r="C17" s="60"/>
      <c r="D17" s="60"/>
      <c r="E17" s="60"/>
      <c r="F17" s="60"/>
      <c r="G17" s="60"/>
      <c r="H17" s="61"/>
    </row>
    <row r="18" spans="1:9" x14ac:dyDescent="0.25">
      <c r="A18" s="49">
        <v>1</v>
      </c>
      <c r="B18" s="51" t="s">
        <v>28</v>
      </c>
      <c r="C18" s="43" t="s">
        <v>26</v>
      </c>
      <c r="D18" s="21">
        <v>194.58</v>
      </c>
      <c r="E18" s="21">
        <v>1960.38</v>
      </c>
      <c r="F18" s="21">
        <v>5079.96</v>
      </c>
      <c r="G18" s="21">
        <v>277.08</v>
      </c>
      <c r="H18" s="44">
        <f>ROUND(D18+E18+F18+G18,2)</f>
        <v>7512</v>
      </c>
    </row>
    <row r="19" spans="1:9" s="24" customFormat="1" ht="13.8" x14ac:dyDescent="0.3">
      <c r="A19" s="22"/>
      <c r="B19" s="45" t="s">
        <v>0</v>
      </c>
      <c r="C19" s="48" t="s">
        <v>17</v>
      </c>
      <c r="D19" s="46">
        <f>D18</f>
        <v>194.58</v>
      </c>
      <c r="E19" s="46">
        <f>E18</f>
        <v>1960.38</v>
      </c>
      <c r="F19" s="46">
        <f>F18</f>
        <v>5079.96</v>
      </c>
      <c r="G19" s="46">
        <f>G18</f>
        <v>277.08</v>
      </c>
      <c r="H19" s="46">
        <f>ROUND(D19+E19+F19+G19,2)</f>
        <v>7512</v>
      </c>
      <c r="I19" s="23"/>
    </row>
    <row r="20" spans="1:9" x14ac:dyDescent="0.25">
      <c r="A20" s="62" t="s">
        <v>20</v>
      </c>
      <c r="B20" s="63"/>
      <c r="C20" s="63"/>
      <c r="D20" s="63"/>
      <c r="E20" s="63"/>
      <c r="F20" s="63"/>
      <c r="G20" s="63"/>
      <c r="H20" s="64"/>
    </row>
    <row r="21" spans="1:9" x14ac:dyDescent="0.25">
      <c r="A21" s="50">
        <v>2</v>
      </c>
      <c r="B21" s="51" t="s">
        <v>29</v>
      </c>
      <c r="C21" s="43" t="s">
        <v>27</v>
      </c>
      <c r="D21" s="21">
        <v>0</v>
      </c>
      <c r="E21" s="21">
        <v>0</v>
      </c>
      <c r="F21" s="21">
        <v>0</v>
      </c>
      <c r="G21" s="21">
        <v>1176.23</v>
      </c>
      <c r="H21" s="44">
        <f>ROUND(D21+E21+F21+G21,2)</f>
        <v>1176.23</v>
      </c>
    </row>
    <row r="22" spans="1:9" s="24" customFormat="1" ht="13.8" x14ac:dyDescent="0.3">
      <c r="A22" s="22"/>
      <c r="B22" s="45" t="s">
        <v>0</v>
      </c>
      <c r="C22" s="48" t="s">
        <v>22</v>
      </c>
      <c r="D22" s="46">
        <f>D21</f>
        <v>0</v>
      </c>
      <c r="E22" s="46">
        <f>E21</f>
        <v>0</v>
      </c>
      <c r="F22" s="46">
        <f>F21</f>
        <v>0</v>
      </c>
      <c r="G22" s="46">
        <f>G21</f>
        <v>1176.23</v>
      </c>
      <c r="H22" s="46">
        <f>ROUND(D22+E22+F22+G22,2)</f>
        <v>1176.23</v>
      </c>
    </row>
    <row r="23" spans="1:9" s="24" customFormat="1" ht="13.8" x14ac:dyDescent="0.3">
      <c r="A23" s="22"/>
      <c r="B23" s="45"/>
      <c r="C23" s="29" t="s">
        <v>21</v>
      </c>
      <c r="D23" s="47">
        <f>ROUND(D19+D22,2)</f>
        <v>194.58</v>
      </c>
      <c r="E23" s="47">
        <f>ROUND(E19+E22,2)</f>
        <v>1960.38</v>
      </c>
      <c r="F23" s="47">
        <f>ROUND(F19+F22,2)</f>
        <v>5079.96</v>
      </c>
      <c r="G23" s="47">
        <f>G22+G19</f>
        <v>1453.31</v>
      </c>
      <c r="H23" s="46">
        <f>ROUND(D23+E23+F23+G23,2)</f>
        <v>8688.23</v>
      </c>
      <c r="I23" s="23"/>
    </row>
    <row r="24" spans="1:9" s="24" customFormat="1" ht="13.8" x14ac:dyDescent="0.25">
      <c r="A24" s="40">
        <v>3</v>
      </c>
      <c r="B24" s="27" t="s">
        <v>18</v>
      </c>
      <c r="C24" s="28" t="s">
        <v>36</v>
      </c>
      <c r="D24" s="25">
        <f>D23*0.18</f>
        <v>35.0244</v>
      </c>
      <c r="E24" s="25">
        <f t="shared" ref="E24:H24" si="0">E23*0.18</f>
        <v>352.86840000000001</v>
      </c>
      <c r="F24" s="25">
        <f t="shared" si="0"/>
        <v>914.39279999999997</v>
      </c>
      <c r="G24" s="25">
        <f t="shared" si="0"/>
        <v>261.5958</v>
      </c>
      <c r="H24" s="25">
        <f t="shared" si="0"/>
        <v>1563.8813999999998</v>
      </c>
    </row>
    <row r="25" spans="1:9" s="32" customFormat="1" x14ac:dyDescent="0.25">
      <c r="A25" s="29"/>
      <c r="B25" s="30"/>
      <c r="C25" s="26" t="s">
        <v>19</v>
      </c>
      <c r="D25" s="38">
        <f>D24+D23</f>
        <v>229.6044</v>
      </c>
      <c r="E25" s="38">
        <f t="shared" ref="E25:H25" si="1">E24+E23</f>
        <v>2313.2483999999999</v>
      </c>
      <c r="F25" s="38">
        <f t="shared" si="1"/>
        <v>5994.3527999999997</v>
      </c>
      <c r="G25" s="38">
        <f t="shared" si="1"/>
        <v>1714.9058</v>
      </c>
      <c r="H25" s="38">
        <f t="shared" si="1"/>
        <v>10252.1114</v>
      </c>
      <c r="I25" s="31"/>
    </row>
    <row r="26" spans="1:9" x14ac:dyDescent="0.25">
      <c r="B26" s="2" t="s">
        <v>0</v>
      </c>
      <c r="C26" s="33"/>
    </row>
    <row r="27" spans="1:9" s="32" customFormat="1" ht="14.25" customHeight="1" x14ac:dyDescent="0.25">
      <c r="A27" s="41"/>
      <c r="B27" s="34" t="s">
        <v>38</v>
      </c>
      <c r="C27" s="35"/>
      <c r="D27" s="42"/>
      <c r="E27" s="53" t="s">
        <v>32</v>
      </c>
      <c r="F27" s="58" t="s">
        <v>31</v>
      </c>
      <c r="G27" s="58"/>
      <c r="H27" s="42"/>
      <c r="I27" s="31"/>
    </row>
    <row r="28" spans="1:9" s="32" customFormat="1" ht="19.5" customHeight="1" x14ac:dyDescent="0.25">
      <c r="A28" s="41"/>
      <c r="B28" s="34" t="s">
        <v>39</v>
      </c>
      <c r="C28" s="35"/>
      <c r="D28" s="42"/>
      <c r="E28" s="55"/>
      <c r="F28" s="55"/>
      <c r="G28" s="55"/>
      <c r="H28" s="55"/>
      <c r="I28" s="55"/>
    </row>
    <row r="29" spans="1:9" s="32" customFormat="1" ht="17.25" customHeight="1" x14ac:dyDescent="0.25">
      <c r="A29" s="41"/>
      <c r="B29" s="34"/>
      <c r="C29" s="37"/>
      <c r="D29" s="42"/>
      <c r="E29" s="55" t="s">
        <v>33</v>
      </c>
      <c r="F29" s="55"/>
      <c r="G29" s="55"/>
      <c r="H29" s="55" t="s">
        <v>23</v>
      </c>
      <c r="I29" s="55"/>
    </row>
    <row r="30" spans="1:9" x14ac:dyDescent="0.25">
      <c r="B30" s="2" t="s">
        <v>0</v>
      </c>
      <c r="D30" s="36"/>
    </row>
    <row r="31" spans="1:9" x14ac:dyDescent="0.25">
      <c r="B31" s="2" t="s">
        <v>0</v>
      </c>
    </row>
    <row r="32" spans="1:9" x14ac:dyDescent="0.25">
      <c r="B32" s="2" t="s">
        <v>0</v>
      </c>
      <c r="D32" s="4"/>
      <c r="E32" s="4"/>
      <c r="F32" s="4"/>
      <c r="G32" s="4"/>
      <c r="H32" s="5"/>
    </row>
  </sheetData>
  <mergeCells count="18">
    <mergeCell ref="C2:E2"/>
    <mergeCell ref="C9:H9"/>
    <mergeCell ref="F27:G27"/>
    <mergeCell ref="A17:H17"/>
    <mergeCell ref="A20:H20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  <mergeCell ref="E29:G29"/>
    <mergeCell ref="H29:I29"/>
    <mergeCell ref="E28:G28"/>
    <mergeCell ref="H28:I28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ССР (2)</vt:lpstr>
      <vt:lpstr>'ССР (2)'!__chapters__</vt:lpstr>
      <vt:lpstr>'ССР (2)'!__itogo__</vt:lpstr>
      <vt:lpstr>'ССР (2)'!__smet__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Сафьянова Любовь Александровна</cp:lastModifiedBy>
  <cp:lastPrinted>2016-06-20T11:06:12Z</cp:lastPrinted>
  <dcterms:created xsi:type="dcterms:W3CDTF">2014-04-07T07:25:46Z</dcterms:created>
  <dcterms:modified xsi:type="dcterms:W3CDTF">2016-06-21T09:18:58Z</dcterms:modified>
</cp:coreProperties>
</file>