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ОТДЕЛ ОРГАНИЗАЦИИ КР 2015\КРЫШИ\Конкурс СМР 06.04.2016\г.Томск, ул.Елизаровых,43\Елизаровых, 43\"/>
    </mc:Choice>
  </mc:AlternateContent>
  <bookViews>
    <workbookView xWindow="0" yWindow="180" windowWidth="7500" windowHeight="4128" tabRatio="771"/>
  </bookViews>
  <sheets>
    <sheet name="ССР" sheetId="8" r:id="rId1"/>
  </sheets>
  <calcPr calcId="152511" fullPrecision="0"/>
</workbook>
</file>

<file path=xl/calcChain.xml><?xml version="1.0" encoding="utf-8"?>
<calcChain xmlns="http://schemas.openxmlformats.org/spreadsheetml/2006/main">
  <c r="E19" i="8" l="1"/>
  <c r="E21" i="8" s="1"/>
  <c r="E22" i="8" s="1"/>
  <c r="E23" i="8" s="1"/>
  <c r="E25" i="8" s="1"/>
  <c r="E26" i="8" s="1"/>
  <c r="E27" i="8" s="1"/>
  <c r="H19" i="8"/>
  <c r="H21" i="8" s="1"/>
  <c r="H22" i="8" s="1"/>
  <c r="H23" i="8" s="1"/>
  <c r="H25" i="8" s="1"/>
  <c r="H26" i="8" s="1"/>
  <c r="H27" i="8" s="1"/>
  <c r="D19" i="8"/>
  <c r="D21" i="8" s="1"/>
  <c r="D22" i="8" s="1"/>
  <c r="D23" i="8" s="1"/>
  <c r="D25" i="8" s="1"/>
  <c r="D26" i="8" s="1"/>
  <c r="D27" i="8" s="1"/>
</calcChain>
</file>

<file path=xl/comments1.xml><?xml version="1.0" encoding="utf-8"?>
<comments xmlns="http://schemas.openxmlformats.org/spreadsheetml/2006/main">
  <authors>
    <author>Алексей</author>
    <author>nsavkin</author>
    <author>Alex</author>
  </authors>
  <commentList>
    <comment ref="C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&lt;подпись 230 значение&gt;</t>
        </r>
      </text>
    </comment>
    <comment ref="B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&lt;Всего по расчету(руб./тыс.руб.)&gt;</t>
        </r>
      </text>
    </comment>
    <comment ref="C9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&lt;Наименование стройки&gt;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&lt;подпись 102 значение&gt;</t>
        </r>
      </text>
    </comment>
    <comment ref="A16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&lt;Номер п.п.&gt;</t>
        </r>
      </text>
    </comment>
    <comment ref="B16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&lt;Номер сметного расчета&gt;</t>
        </r>
      </text>
    </comment>
    <comment ref="C16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&lt;Наименование работ и затрат (глав, объектов)&gt;</t>
        </r>
      </text>
    </comment>
    <comment ref="D16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&lt;Строительные работы&gt;</t>
        </r>
      </text>
    </comment>
    <comment ref="E16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&lt;Монтажные работы&gt;</t>
        </r>
      </text>
    </comment>
    <comment ref="F16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&lt;Оборудование, мебель, инвентарь&gt;</t>
        </r>
      </text>
    </comment>
    <comment ref="G16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&lt;Прочее&gt;</t>
        </r>
      </text>
    </comment>
    <comment ref="H16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&lt;Всего&gt;</t>
        </r>
      </text>
    </comment>
    <comment ref="D2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&lt;подпись 350 значение&gt;</t>
        </r>
      </text>
    </comment>
    <comment ref="D3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&lt;подпись 360 значение&gt;</t>
        </r>
      </text>
    </comment>
  </commentList>
</comments>
</file>

<file path=xl/sharedStrings.xml><?xml version="1.0" encoding="utf-8"?>
<sst xmlns="http://schemas.openxmlformats.org/spreadsheetml/2006/main" count="41" uniqueCount="37">
  <si>
    <t>Форма № 1</t>
  </si>
  <si>
    <t xml:space="preserve">Заказчик </t>
  </si>
  <si>
    <t>(наименование организации)</t>
  </si>
  <si>
    <t xml:space="preserve">В том числе возвратных сумм </t>
  </si>
  <si>
    <t>СВОДНЫЙ СМЕТНЫЙ РАСЧЕТ СТОИМОСТИ СТРОИТЕЛЬСТВА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</si>
  <si>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</si>
  <si>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</si>
  <si>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</si>
  <si>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</si>
  <si>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</si>
  <si>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</si>
  <si>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</si>
  <si>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</si>
  <si>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</si>
  <si>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</si>
  <si>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>Составлена в ценах по состоянию на 3 кв. 2015 г.</t>
  </si>
  <si>
    <t/>
  </si>
  <si>
    <t>Глава 2. Основные объекты</t>
  </si>
  <si>
    <t>02-01-01</t>
  </si>
  <si>
    <t>Итого по Главе 2. "Основные объекты"</t>
  </si>
  <si>
    <t>Непредвиденные затраты</t>
  </si>
  <si>
    <t>МДС 81-35.2004 п.4.96</t>
  </si>
  <si>
    <t>Непредвиденные затраты - 2%</t>
  </si>
  <si>
    <t>Итого "Непредвиденные затраты"</t>
  </si>
  <si>
    <t>Итого с учетом "Непредвиденные затраты"</t>
  </si>
  <si>
    <t>Налоги и обязательные платежи</t>
  </si>
  <si>
    <t>МДС 81-35.2004 п.4.100</t>
  </si>
  <si>
    <t>Итого "Налоги и обязательные платежи"</t>
  </si>
  <si>
    <t>Всего по сводному расчету</t>
  </si>
  <si>
    <t xml:space="preserve">Региональный фонд капитального ремонта многоквартирных домов Томской области  </t>
  </si>
  <si>
    <t>НДС - 18%</t>
  </si>
  <si>
    <t>Директор</t>
  </si>
  <si>
    <t>Составил</t>
  </si>
  <si>
    <t>Капитальный ремонт многоквартирного дома по адресу: г. Томск, ул. Елизаровых, 43.  Капитальный ремонт крыши</t>
  </si>
  <si>
    <t xml:space="preserve"> Капитальный ремонт  многоквартирного дома, по адресу: Томская область,  г. Томск, ул. Елизаровых, дом 43</t>
  </si>
  <si>
    <t>"Утвержден" «    »________________2016 г.</t>
  </si>
  <si>
    <r>
      <t xml:space="preserve">Сводный сметный расчет в сумме </t>
    </r>
    <r>
      <rPr>
        <b/>
        <sz val="10"/>
        <rFont val="Times New Roman"/>
        <family val="1"/>
        <charset val="204"/>
      </rPr>
      <t>6 086 376.52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</si>
</sst>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0" fontId="3" fillId="0" borderId="1">
      <alignment horizontal="center"/>
    </xf>
    <xf numFmtId="0" fontId="1" fillId="0" borderId="0">
      <alignment vertical="top"/>
    </xf>
    <xf numFmtId="0" fontId="3" fillId="0" borderId="1">
      <alignment horizontal="center"/>
    </xf>
    <xf numFmtId="0" fontId="3" fillId="0" borderId="0">
      <alignment vertical="top"/>
    </xf>
    <xf numFmtId="0" fontId="1" fillId="0" borderId="0"/>
    <xf numFmtId="0" fontId="3" fillId="0" borderId="0">
      <alignment horizontal="right" vertical="top" wrapText="1"/>
    </xf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1">
      <alignment horizontal="center" wrapText="1"/>
    </xf>
    <xf numFmtId="0" fontId="1" fillId="0" borderId="0">
      <alignment vertical="top"/>
    </xf>
    <xf numFmtId="0" fontId="1" fillId="0" borderId="0"/>
    <xf numFmtId="0" fontId="1" fillId="0" borderId="0"/>
    <xf numFmtId="0" fontId="3" fillId="0" borderId="0"/>
    <xf numFmtId="0" fontId="3" fillId="0" borderId="1">
      <alignment horizontal="center" wrapText="1"/>
    </xf>
    <xf numFmtId="0" fontId="3" fillId="0" borderId="1">
      <alignment horizontal="center"/>
    </xf>
    <xf numFmtId="0" fontId="4" fillId="0" borderId="0"/>
    <xf numFmtId="0" fontId="3" fillId="0" borderId="1">
      <alignment horizontal="center" wrapText="1"/>
    </xf>
    <xf numFmtId="0" fontId="1" fillId="0" borderId="0"/>
    <xf numFmtId="0" fontId="3" fillId="0" borderId="0">
      <alignment horizontal="center"/>
    </xf>
    <xf numFmtId="0" fontId="3" fillId="0" borderId="0">
      <alignment horizontal="left" vertical="top"/>
    </xf>
    <xf numFmtId="0" fontId="4" fillId="0" borderId="0"/>
    <xf numFmtId="0" fontId="3" fillId="0" borderId="0"/>
  </cellStyleXfs>
  <cellXfs count="35">
    <xf numFmtId="0" fontId="0" fillId="0" borderId="0" xfId="0"/>
    <xf numFmtId="0" fontId="3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3" fillId="0" borderId="0" xfId="11" applyFont="1"/>
    <xf numFmtId="0" fontId="3" fillId="0" borderId="0" xfId="23" applyAlignment="1">
      <alignment horizontal="left"/>
    </xf>
    <xf numFmtId="0" fontId="0" fillId="0" borderId="2" xfId="0" applyBorder="1"/>
    <xf numFmtId="0" fontId="3" fillId="0" borderId="2" xfId="24" applyBorder="1">
      <alignment horizontal="left" vertical="top"/>
    </xf>
    <xf numFmtId="49" fontId="3" fillId="0" borderId="0" xfId="0" applyNumberFormat="1" applyFont="1" applyAlignment="1">
      <alignment horizontal="left" vertical="top" wrapText="1"/>
    </xf>
    <xf numFmtId="0" fontId="3" fillId="0" borderId="4" xfId="22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3" fillId="0" borderId="0" xfId="24" applyAlignment="1">
      <alignment horizontal="right" vertical="top"/>
    </xf>
    <xf numFmtId="0" fontId="3" fillId="0" borderId="3" xfId="0" applyFont="1" applyBorder="1" applyAlignment="1">
      <alignment horizontal="center"/>
    </xf>
    <xf numFmtId="0" fontId="3" fillId="0" borderId="2" xfId="23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23" applyBorder="1" applyAlignment="1">
      <alignment horizontal="left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7">
    <cellStyle name="Акт" xfId="1"/>
    <cellStyle name="АктМТСН" xfId="2"/>
    <cellStyle name="ВедРесурсов" xfId="3"/>
    <cellStyle name="ВедРесурсовАкт" xfId="4"/>
    <cellStyle name="Индексы" xfId="5"/>
    <cellStyle name="Итоги" xfId="6"/>
    <cellStyle name="ИтогоАктБазЦ" xfId="7"/>
    <cellStyle name="ИтогоАктБИМ" xfId="8"/>
    <cellStyle name="ИтогоАктРесМет" xfId="9"/>
    <cellStyle name="ИтогоБазЦ" xfId="10"/>
    <cellStyle name="ИтогоБИМ" xfId="11"/>
    <cellStyle name="ИтогоРесМет" xfId="12"/>
    <cellStyle name="ЛокСмета" xfId="13"/>
    <cellStyle name="ЛокСмМТСН" xfId="14"/>
    <cellStyle name="М29" xfId="15"/>
    <cellStyle name="ОбСмета" xfId="16"/>
    <cellStyle name="Обычный" xfId="0" builtinId="0"/>
    <cellStyle name="Параметр" xfId="17"/>
    <cellStyle name="ПеременныеСметы" xfId="18"/>
    <cellStyle name="РесСмета" xfId="19"/>
    <cellStyle name="СводВедРес" xfId="20"/>
    <cellStyle name="СводкаСтоимРаб" xfId="21"/>
    <cellStyle name="СводРасч" xfId="22"/>
    <cellStyle name="Титул" xfId="23"/>
    <cellStyle name="Хвост" xfId="24"/>
    <cellStyle name="Ценник" xfId="25"/>
    <cellStyle name="Экспертиза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H31"/>
  <sheetViews>
    <sheetView showGridLines="0" tabSelected="1" topLeftCell="A13" workbookViewId="0">
      <selection activeCell="D25" sqref="D25"/>
    </sheetView>
  </sheetViews>
  <sheetFormatPr defaultRowHeight="13.2" x14ac:dyDescent="0.25"/>
  <cols>
    <col min="1" max="1" width="5.33203125" customWidth="1"/>
    <col min="2" max="2" width="16.5546875" customWidth="1"/>
    <col min="3" max="3" width="37.6640625" customWidth="1"/>
    <col min="4" max="8" width="16.6640625" customWidth="1"/>
  </cols>
  <sheetData>
    <row r="1" spans="1:8" x14ac:dyDescent="0.25">
      <c r="A1" s="1"/>
      <c r="B1" s="2"/>
      <c r="C1" s="3"/>
      <c r="D1" s="4"/>
      <c r="E1" s="4"/>
      <c r="F1" s="4"/>
      <c r="G1" s="4"/>
      <c r="H1" s="5" t="s">
        <v>0</v>
      </c>
    </row>
    <row r="2" spans="1:8" x14ac:dyDescent="0.25">
      <c r="A2" s="1"/>
      <c r="B2" s="2" t="s">
        <v>1</v>
      </c>
      <c r="C2" s="30" t="s">
        <v>29</v>
      </c>
      <c r="D2" s="30"/>
      <c r="E2" s="30"/>
      <c r="F2" s="30"/>
      <c r="G2" s="30"/>
      <c r="H2" s="4"/>
    </row>
    <row r="3" spans="1:8" x14ac:dyDescent="0.25">
      <c r="A3" s="1"/>
      <c r="B3" s="2"/>
      <c r="C3" s="33" t="s">
        <v>2</v>
      </c>
      <c r="D3" s="33"/>
      <c r="E3" s="33"/>
      <c r="F3" s="33"/>
      <c r="G3" s="33"/>
      <c r="H3" s="4"/>
    </row>
    <row r="4" spans="1:8" x14ac:dyDescent="0.25">
      <c r="A4" s="1"/>
      <c r="B4" s="2" t="s">
        <v>35</v>
      </c>
      <c r="C4" s="7"/>
      <c r="D4" s="4"/>
      <c r="E4" s="6"/>
      <c r="F4" s="4"/>
      <c r="G4" s="4"/>
      <c r="H4" s="4"/>
    </row>
    <row r="5" spans="1:8" x14ac:dyDescent="0.25">
      <c r="A5" s="1"/>
      <c r="B5" s="2"/>
      <c r="C5" s="3"/>
      <c r="D5" s="4"/>
      <c r="E5" s="6"/>
      <c r="F5" s="4"/>
      <c r="G5" s="4"/>
      <c r="H5" s="4"/>
    </row>
    <row r="6" spans="1:8" x14ac:dyDescent="0.25">
      <c r="A6" s="1"/>
      <c r="B6" s="12" t="s">
        <v>36</v>
      </c>
      <c r="C6" s="3"/>
      <c r="D6" s="4"/>
      <c r="E6" s="6"/>
      <c r="F6" s="4"/>
      <c r="G6" s="4"/>
      <c r="H6" s="4"/>
    </row>
    <row r="7" spans="1:8" x14ac:dyDescent="0.25">
      <c r="A7" s="1"/>
      <c r="B7" s="2" t="s">
        <v>3</v>
      </c>
      <c r="C7" s="3"/>
      <c r="D7" s="4"/>
      <c r="E7" s="4"/>
      <c r="F7" s="4"/>
      <c r="G7" s="4"/>
      <c r="H7" s="4"/>
    </row>
    <row r="8" spans="1:8" x14ac:dyDescent="0.25">
      <c r="A8" s="1"/>
      <c r="B8" s="2"/>
      <c r="C8" s="34" t="s">
        <v>4</v>
      </c>
      <c r="D8" s="34"/>
      <c r="E8" s="34"/>
      <c r="F8" s="34"/>
      <c r="G8" s="34"/>
      <c r="H8" s="4"/>
    </row>
    <row r="9" spans="1:8" x14ac:dyDescent="0.25">
      <c r="A9" s="1"/>
      <c r="B9" s="2"/>
      <c r="C9" s="25" t="s">
        <v>34</v>
      </c>
      <c r="D9" s="25"/>
      <c r="E9" s="25"/>
      <c r="F9" s="25"/>
      <c r="G9" s="25"/>
      <c r="H9" s="4"/>
    </row>
    <row r="10" spans="1:8" x14ac:dyDescent="0.25">
      <c r="A10" s="1"/>
      <c r="B10" s="2"/>
      <c r="C10" s="28" t="s">
        <v>5</v>
      </c>
      <c r="D10" s="28"/>
      <c r="E10" s="28"/>
      <c r="F10" s="28"/>
      <c r="G10" s="28"/>
      <c r="H10" s="4"/>
    </row>
    <row r="11" spans="1:8" x14ac:dyDescent="0.25">
      <c r="A11" s="1"/>
      <c r="B11" s="13" t="s">
        <v>15</v>
      </c>
      <c r="C11" s="3"/>
      <c r="D11" s="8"/>
      <c r="E11" s="4"/>
      <c r="F11" s="4"/>
      <c r="G11" s="4"/>
      <c r="H11" s="4"/>
    </row>
    <row r="12" spans="1:8" x14ac:dyDescent="0.25">
      <c r="A12" s="29" t="s">
        <v>6</v>
      </c>
      <c r="B12" s="31" t="s">
        <v>7</v>
      </c>
      <c r="C12" s="29" t="s">
        <v>8</v>
      </c>
      <c r="D12" s="32" t="s">
        <v>9</v>
      </c>
      <c r="E12" s="32"/>
      <c r="F12" s="32"/>
      <c r="G12" s="32"/>
      <c r="H12" s="29" t="s">
        <v>10</v>
      </c>
    </row>
    <row r="13" spans="1:8" x14ac:dyDescent="0.25">
      <c r="A13" s="29"/>
      <c r="B13" s="31"/>
      <c r="C13" s="29"/>
      <c r="D13" s="29" t="s">
        <v>11</v>
      </c>
      <c r="E13" s="29" t="s">
        <v>12</v>
      </c>
      <c r="F13" s="29" t="s">
        <v>13</v>
      </c>
      <c r="G13" s="29" t="s">
        <v>14</v>
      </c>
      <c r="H13" s="29"/>
    </row>
    <row r="14" spans="1:8" x14ac:dyDescent="0.25">
      <c r="A14" s="29"/>
      <c r="B14" s="31"/>
      <c r="C14" s="29"/>
      <c r="D14" s="29"/>
      <c r="E14" s="29"/>
      <c r="F14" s="29"/>
      <c r="G14" s="29"/>
      <c r="H14" s="29"/>
    </row>
    <row r="15" spans="1:8" x14ac:dyDescent="0.25">
      <c r="A15" s="29"/>
      <c r="B15" s="31"/>
      <c r="C15" s="29"/>
      <c r="D15" s="29"/>
      <c r="E15" s="29"/>
      <c r="F15" s="29"/>
      <c r="G15" s="29"/>
      <c r="H15" s="29"/>
    </row>
    <row r="16" spans="1:8" x14ac:dyDescent="0.25">
      <c r="A16" s="17">
        <v>1</v>
      </c>
      <c r="B16" s="17">
        <v>2</v>
      </c>
      <c r="C16" s="17">
        <v>3</v>
      </c>
      <c r="D16" s="17">
        <v>4</v>
      </c>
      <c r="E16" s="17">
        <v>5</v>
      </c>
      <c r="F16" s="17">
        <v>6</v>
      </c>
      <c r="G16" s="17">
        <v>7</v>
      </c>
      <c r="H16" s="17">
        <v>8</v>
      </c>
    </row>
    <row r="17" spans="1:8" ht="21" customHeight="1" x14ac:dyDescent="0.25">
      <c r="A17" s="26" t="s">
        <v>17</v>
      </c>
      <c r="B17" s="27"/>
      <c r="C17" s="27"/>
      <c r="D17" s="27"/>
      <c r="E17" s="27"/>
      <c r="F17" s="27"/>
      <c r="G17" s="27"/>
      <c r="H17" s="27"/>
    </row>
    <row r="18" spans="1:8" ht="39.6" x14ac:dyDescent="0.25">
      <c r="A18" s="18">
        <v>1</v>
      </c>
      <c r="B18" s="19" t="s">
        <v>18</v>
      </c>
      <c r="C18" s="20" t="s">
        <v>33</v>
      </c>
      <c r="D18" s="21">
        <v>4983.5600000000004</v>
      </c>
      <c r="E18" s="21">
        <v>73.25</v>
      </c>
      <c r="F18" s="21"/>
      <c r="G18" s="21"/>
      <c r="H18" s="21">
        <v>5056.8100000000004</v>
      </c>
    </row>
    <row r="19" spans="1:8" x14ac:dyDescent="0.25">
      <c r="A19" s="18"/>
      <c r="B19" s="19" t="s">
        <v>16</v>
      </c>
      <c r="C19" s="20" t="s">
        <v>19</v>
      </c>
      <c r="D19" s="21">
        <f>D18</f>
        <v>4983.5600000000004</v>
      </c>
      <c r="E19" s="21">
        <f t="shared" ref="E19:H19" si="0">E18</f>
        <v>73.25</v>
      </c>
      <c r="F19" s="21"/>
      <c r="G19" s="21"/>
      <c r="H19" s="21">
        <f t="shared" si="0"/>
        <v>5056.8100000000004</v>
      </c>
    </row>
    <row r="20" spans="1:8" ht="21" customHeight="1" x14ac:dyDescent="0.25">
      <c r="A20" s="26" t="s">
        <v>20</v>
      </c>
      <c r="B20" s="27"/>
      <c r="C20" s="27"/>
      <c r="D20" s="27"/>
      <c r="E20" s="27"/>
      <c r="F20" s="27"/>
      <c r="G20" s="27"/>
      <c r="H20" s="27"/>
    </row>
    <row r="21" spans="1:8" ht="26.4" x14ac:dyDescent="0.25">
      <c r="A21" s="18">
        <v>2</v>
      </c>
      <c r="B21" s="19" t="s">
        <v>21</v>
      </c>
      <c r="C21" s="20" t="s">
        <v>22</v>
      </c>
      <c r="D21" s="22">
        <f>D19*0.02</f>
        <v>99.67</v>
      </c>
      <c r="E21" s="22">
        <f t="shared" ref="E21:H21" si="1">E19*0.02</f>
        <v>1.47</v>
      </c>
      <c r="F21" s="22"/>
      <c r="G21" s="22"/>
      <c r="H21" s="22">
        <f t="shared" si="1"/>
        <v>101.14</v>
      </c>
    </row>
    <row r="22" spans="1:8" x14ac:dyDescent="0.25">
      <c r="A22" s="18"/>
      <c r="B22" s="19" t="s">
        <v>16</v>
      </c>
      <c r="C22" s="20" t="s">
        <v>23</v>
      </c>
      <c r="D22" s="22">
        <f>D21</f>
        <v>99.67</v>
      </c>
      <c r="E22" s="22">
        <f t="shared" ref="E22:H22" si="2">E21</f>
        <v>1.47</v>
      </c>
      <c r="F22" s="22"/>
      <c r="G22" s="22"/>
      <c r="H22" s="22">
        <f t="shared" si="2"/>
        <v>101.14</v>
      </c>
    </row>
    <row r="23" spans="1:8" x14ac:dyDescent="0.25">
      <c r="A23" s="18"/>
      <c r="B23" s="19" t="s">
        <v>16</v>
      </c>
      <c r="C23" s="20" t="s">
        <v>24</v>
      </c>
      <c r="D23" s="22">
        <f>D22+D19</f>
        <v>5083.2299999999996</v>
      </c>
      <c r="E23" s="22">
        <f t="shared" ref="E23:H23" si="3">E22+E19</f>
        <v>74.72</v>
      </c>
      <c r="F23" s="22"/>
      <c r="G23" s="22"/>
      <c r="H23" s="22">
        <f t="shared" si="3"/>
        <v>5157.95</v>
      </c>
    </row>
    <row r="24" spans="1:8" ht="21" customHeight="1" x14ac:dyDescent="0.25">
      <c r="A24" s="26" t="s">
        <v>25</v>
      </c>
      <c r="B24" s="27"/>
      <c r="C24" s="27"/>
      <c r="D24" s="27"/>
      <c r="E24" s="27"/>
      <c r="F24" s="27"/>
      <c r="G24" s="27"/>
      <c r="H24" s="27"/>
    </row>
    <row r="25" spans="1:8" ht="26.4" x14ac:dyDescent="0.25">
      <c r="A25" s="18">
        <v>3</v>
      </c>
      <c r="B25" s="19" t="s">
        <v>26</v>
      </c>
      <c r="C25" s="20" t="s">
        <v>30</v>
      </c>
      <c r="D25" s="22">
        <f>D23*0.18</f>
        <v>914.98</v>
      </c>
      <c r="E25" s="22">
        <f t="shared" ref="E25:H25" si="4">E23*0.18</f>
        <v>13.45</v>
      </c>
      <c r="F25" s="22"/>
      <c r="G25" s="22"/>
      <c r="H25" s="22">
        <f t="shared" si="4"/>
        <v>928.43</v>
      </c>
    </row>
    <row r="26" spans="1:8" x14ac:dyDescent="0.25">
      <c r="A26" s="18"/>
      <c r="B26" s="19" t="s">
        <v>16</v>
      </c>
      <c r="C26" s="20" t="s">
        <v>27</v>
      </c>
      <c r="D26" s="22">
        <f>D25</f>
        <v>914.98</v>
      </c>
      <c r="E26" s="22">
        <f t="shared" ref="E26:H26" si="5">E25</f>
        <v>13.45</v>
      </c>
      <c r="F26" s="22"/>
      <c r="G26" s="22"/>
      <c r="H26" s="22">
        <f t="shared" si="5"/>
        <v>928.43</v>
      </c>
    </row>
    <row r="27" spans="1:8" x14ac:dyDescent="0.25">
      <c r="A27" s="18"/>
      <c r="B27" s="19" t="s">
        <v>16</v>
      </c>
      <c r="C27" s="20" t="s">
        <v>28</v>
      </c>
      <c r="D27" s="22">
        <f>D26+D23</f>
        <v>5998.21</v>
      </c>
      <c r="E27" s="22">
        <f t="shared" ref="E27:H27" si="6">E26+E23</f>
        <v>88.17</v>
      </c>
      <c r="F27" s="22"/>
      <c r="G27" s="22"/>
      <c r="H27" s="22">
        <f t="shared" si="6"/>
        <v>6086.38</v>
      </c>
    </row>
    <row r="28" spans="1:8" x14ac:dyDescent="0.25">
      <c r="A28" s="9"/>
      <c r="B28" s="16"/>
      <c r="C28" s="10"/>
      <c r="D28" s="11"/>
      <c r="E28" s="11"/>
      <c r="F28" s="11"/>
      <c r="G28" s="11"/>
      <c r="H28" s="11"/>
    </row>
    <row r="29" spans="1:8" x14ac:dyDescent="0.25">
      <c r="C29" s="23" t="s">
        <v>31</v>
      </c>
      <c r="D29" s="15"/>
      <c r="E29" s="14"/>
      <c r="F29" s="14"/>
      <c r="G29" s="14"/>
    </row>
    <row r="30" spans="1:8" x14ac:dyDescent="0.25">
      <c r="D30" s="24"/>
      <c r="E30" s="24"/>
      <c r="F30" s="24"/>
      <c r="G30" s="24"/>
    </row>
    <row r="31" spans="1:8" x14ac:dyDescent="0.25">
      <c r="C31" s="23" t="s">
        <v>32</v>
      </c>
      <c r="D31" s="15"/>
      <c r="E31" s="14"/>
      <c r="F31" s="14"/>
      <c r="G31" s="14"/>
    </row>
  </sheetData>
  <sheetProtection algorithmName="SHA-512" hashValue="Q1SAoAkgR64XiUW3U8mg7E3yVXngAuzCfXS50TT45NtuOoszNXt0+lpA2OwR1xAexxc9WFzn9sZ+fcmXXq3Z/Q==" saltValue="qX6MshpzoykZsPtaQ8JHqA==" spinCount="100000" sheet="1" objects="1" scenarios="1" selectLockedCells="1" selectUnlockedCells="1"/>
  <mergeCells count="18">
    <mergeCell ref="C2:G2"/>
    <mergeCell ref="A12:A15"/>
    <mergeCell ref="B12:B15"/>
    <mergeCell ref="C12:C15"/>
    <mergeCell ref="D12:G12"/>
    <mergeCell ref="C3:G3"/>
    <mergeCell ref="C8:G8"/>
    <mergeCell ref="D13:D15"/>
    <mergeCell ref="E13:E15"/>
    <mergeCell ref="F13:F15"/>
    <mergeCell ref="G13:G15"/>
    <mergeCell ref="D30:G30"/>
    <mergeCell ref="C9:G9"/>
    <mergeCell ref="A17:H17"/>
    <mergeCell ref="C10:G10"/>
    <mergeCell ref="A20:H20"/>
    <mergeCell ref="A24:H24"/>
    <mergeCell ref="H12:H15"/>
  </mergeCells>
  <phoneticPr fontId="2" type="noConversion"/>
  <pageMargins left="0.25" right="0.25" top="0.75" bottom="0.75" header="0.3" footer="0.3"/>
  <pageSetup paperSize="9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ССР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kuzmina</dc:creator>
  <cp:lastModifiedBy>Сафьянова Любовь Александровна</cp:lastModifiedBy>
  <cp:lastPrinted>2016-03-29T10:32:02Z</cp:lastPrinted>
  <dcterms:created xsi:type="dcterms:W3CDTF">2003-01-28T12:33:10Z</dcterms:created>
  <dcterms:modified xsi:type="dcterms:W3CDTF">2016-03-29T10:32:35Z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