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"/>
    </mc:Choice>
  </mc:AlternateContent>
  <bookViews>
    <workbookView xWindow="0" yWindow="0" windowWidth="19200" windowHeight="11595" activeTab="1"/>
  </bookViews>
  <sheets>
    <sheet name="ССР (2)" sheetId="14" r:id="rId1"/>
    <sheet name="ССР (3)" sheetId="15" r:id="rId2"/>
  </sheets>
  <definedNames>
    <definedName name="__chapters__" localSheetId="0">'ССР (2)'!$17:$19</definedName>
    <definedName name="__chapters__" localSheetId="1">'ССР (3)'!$17:$19</definedName>
    <definedName name="__chapters__">#REF!</definedName>
    <definedName name="__itogi__" localSheetId="0">'ССР (2)'!#REF!</definedName>
    <definedName name="__itogi__" localSheetId="1">'ССР (3)'!#REF!</definedName>
    <definedName name="__itogi__">#REF!</definedName>
    <definedName name="__itogo__" localSheetId="0">'ССР (2)'!$19:$19</definedName>
    <definedName name="__itogo__" localSheetId="1">'ССР (3)'!$19:$19</definedName>
    <definedName name="__itogo__">#REF!</definedName>
    <definedName name="__position__" localSheetId="0">'ССР (2)'!#REF!</definedName>
    <definedName name="__position__" localSheetId="1">'ССР (3)'!#REF!</definedName>
    <definedName name="__position__">#REF!</definedName>
    <definedName name="__smet__" localSheetId="0">'ССР (2)'!$A$1:$H$33</definedName>
    <definedName name="__smet__" localSheetId="1">'ССР (3)'!$A$1:$H$30</definedName>
    <definedName name="__smet__">#REF!</definedName>
    <definedName name="__vsego__" localSheetId="0">'ССР (2)'!#REF!</definedName>
    <definedName name="__vsego__" localSheetId="1">'ССР (3)'!#REF!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5" l="1"/>
  <c r="F26" i="15"/>
  <c r="E26" i="15"/>
  <c r="D26" i="15"/>
  <c r="H26" i="15"/>
  <c r="H25" i="15"/>
  <c r="G22" i="15" l="1"/>
  <c r="F22" i="15"/>
  <c r="E22" i="15"/>
  <c r="D22" i="15"/>
  <c r="H21" i="15"/>
  <c r="G19" i="15"/>
  <c r="F19" i="15"/>
  <c r="E19" i="15"/>
  <c r="D19" i="15"/>
  <c r="H18" i="15"/>
  <c r="D23" i="15" l="1"/>
  <c r="F23" i="15"/>
  <c r="E23" i="15"/>
  <c r="H22" i="15"/>
  <c r="G23" i="15"/>
  <c r="H19" i="15"/>
  <c r="F26" i="14"/>
  <c r="E26" i="14"/>
  <c r="D26" i="14"/>
  <c r="G22" i="14"/>
  <c r="F22" i="14"/>
  <c r="E22" i="14"/>
  <c r="D22" i="14"/>
  <c r="H21" i="14"/>
  <c r="G19" i="14"/>
  <c r="F19" i="14"/>
  <c r="E19" i="14"/>
  <c r="D19" i="14"/>
  <c r="H18" i="14"/>
  <c r="F25" i="15" l="1"/>
  <c r="G25" i="15"/>
  <c r="E25" i="15"/>
  <c r="D25" i="15"/>
  <c r="H23" i="15"/>
  <c r="H19" i="14"/>
  <c r="H22" i="14"/>
  <c r="E23" i="14"/>
  <c r="E27" i="14" s="1"/>
  <c r="E28" i="14" s="1"/>
  <c r="F23" i="14"/>
  <c r="F27" i="14" s="1"/>
  <c r="G23" i="14"/>
  <c r="D23" i="14"/>
  <c r="D27" i="14" s="1"/>
  <c r="D28" i="14" s="1"/>
  <c r="F28" i="14" l="1"/>
  <c r="F29" i="14" s="1"/>
  <c r="D29" i="14"/>
  <c r="E29" i="14"/>
  <c r="H23" i="14"/>
  <c r="G25" i="14" s="1"/>
  <c r="H25" i="14" s="1"/>
  <c r="G26" i="14" l="1"/>
  <c r="G27" i="14" s="1"/>
  <c r="G28" i="14" l="1"/>
  <c r="G29" i="14" s="1"/>
  <c r="H26" i="14"/>
  <c r="H27" i="14"/>
  <c r="H28" i="14" l="1"/>
  <c r="H29" i="14"/>
</calcChain>
</file>

<file path=xl/sharedStrings.xml><?xml version="1.0" encoding="utf-8"?>
<sst xmlns="http://schemas.openxmlformats.org/spreadsheetml/2006/main" count="109" uniqueCount="52">
  <si>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</si>
  <si>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</si>
  <si>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</si>
  <si>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</si>
  <si>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</si>
  <si>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</si>
  <si>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</si>
  <si>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</si>
  <si>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</si>
  <si>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</si>
  <si>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</si>
  <si>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</si>
  <si>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</si>
  <si>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</si>
  <si>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</si>
  <si>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</si>
  <si>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</si>
  <si>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</si>
  <si>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</si>
  <si>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</si>
  <si>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</si>
  <si>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</si>
  <si>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</si>
  <si>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</si>
  <si>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</si>
  <si>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</si>
  <si>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</si>
  <si>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</si>
  <si>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</si>
  <si>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</si>
  <si>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</si>
  <si>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</si>
  <si>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</si>
  <si>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</si>
  <si>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</si>
  <si>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</si>
  <si>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8   Содержание службы заказчика. Строительный контроль.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</si>
  <si>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</si>
  <si>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</si>
  <si>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</si>
  <si>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</si>
  <si>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</si>
  <si>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 кв.  2016  года</t>
  </si>
  <si>
    <t xml:space="preserve"> РФКР МКД ТО</t>
  </si>
  <si>
    <t xml:space="preserve">Согласовано: </t>
  </si>
  <si>
    <t>И.о. генеральный директор  ____________</t>
  </si>
  <si>
    <t>Капитальный  ремонт общего имущества многоквартирного дома по адресу: Томская область, г. Томск, ул. 5-й Армии, д.9.</t>
  </si>
  <si>
    <t>"Утвержден" «    »                      2016г.</t>
  </si>
  <si>
    <t>5 235,84 тыс. руб.</t>
  </si>
  <si>
    <t xml:space="preserve">Сметчик </t>
  </si>
  <si>
    <t xml:space="preserve">Директор </t>
  </si>
  <si>
    <t>10  252 368, 64руб.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</si>
</sst>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topLeftCell="A4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5" t="s">
        <v>29</v>
      </c>
      <c r="D2" s="65"/>
      <c r="E2" s="65"/>
      <c r="F2" s="6"/>
      <c r="G2" s="6"/>
      <c r="H2" s="7"/>
      <c r="I2" s="8"/>
    </row>
    <row r="3" spans="1:9" ht="13.5" customHeight="1" x14ac:dyDescent="0.2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6" t="s">
        <v>46</v>
      </c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42</v>
      </c>
      <c r="D11" s="18"/>
      <c r="E11" s="4"/>
      <c r="F11" s="4"/>
      <c r="G11" s="4"/>
      <c r="H11" s="4"/>
    </row>
    <row r="12" spans="1:9" ht="12.75" customHeight="1" x14ac:dyDescent="0.2">
      <c r="A12" s="74" t="s">
        <v>6</v>
      </c>
      <c r="B12" s="75" t="s">
        <v>7</v>
      </c>
      <c r="C12" s="74" t="s">
        <v>8</v>
      </c>
      <c r="D12" s="76" t="s">
        <v>9</v>
      </c>
      <c r="E12" s="76"/>
      <c r="F12" s="76"/>
      <c r="G12" s="76"/>
      <c r="H12" s="74" t="s">
        <v>10</v>
      </c>
    </row>
    <row r="13" spans="1:9" x14ac:dyDescent="0.2">
      <c r="A13" s="74"/>
      <c r="B13" s="75"/>
      <c r="C13" s="74"/>
      <c r="D13" s="74" t="s">
        <v>11</v>
      </c>
      <c r="E13" s="74" t="s">
        <v>12</v>
      </c>
      <c r="F13" s="74" t="s">
        <v>13</v>
      </c>
      <c r="G13" s="74" t="s">
        <v>14</v>
      </c>
      <c r="H13" s="74"/>
    </row>
    <row r="14" spans="1:9" x14ac:dyDescent="0.2">
      <c r="A14" s="74"/>
      <c r="B14" s="75"/>
      <c r="C14" s="74"/>
      <c r="D14" s="74"/>
      <c r="E14" s="74"/>
      <c r="F14" s="74"/>
      <c r="G14" s="74"/>
      <c r="H14" s="74"/>
    </row>
    <row r="15" spans="1:9" x14ac:dyDescent="0.2">
      <c r="A15" s="74"/>
      <c r="B15" s="75"/>
      <c r="C15" s="74"/>
      <c r="D15" s="74"/>
      <c r="E15" s="74"/>
      <c r="F15" s="74"/>
      <c r="G15" s="74"/>
      <c r="H15" s="74"/>
    </row>
    <row r="16" spans="1:9" x14ac:dyDescent="0.2">
      <c r="A16" s="61">
        <v>1</v>
      </c>
      <c r="B16" s="20" t="s">
        <v>15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</row>
    <row r="17" spans="1:9" x14ac:dyDescent="0.2">
      <c r="A17" s="68" t="s">
        <v>16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8">
        <v>1</v>
      </c>
      <c r="B18" s="60" t="s">
        <v>39</v>
      </c>
      <c r="C18" s="52" t="s">
        <v>37</v>
      </c>
      <c r="D18" s="21">
        <v>97.1</v>
      </c>
      <c r="E18" s="21">
        <v>993.18</v>
      </c>
      <c r="F18" s="21">
        <v>2528.16</v>
      </c>
      <c r="G18" s="21">
        <v>140.37</v>
      </c>
      <c r="H18" s="53">
        <f>ROUND(D18+E18+F18+G18,2)</f>
        <v>3758.81</v>
      </c>
    </row>
    <row r="19" spans="1:9" s="27" customFormat="1" ht="13.5" x14ac:dyDescent="0.25">
      <c r="A19" s="22"/>
      <c r="B19" s="54" t="s">
        <v>0</v>
      </c>
      <c r="C19" s="57" t="s">
        <v>17</v>
      </c>
      <c r="D19" s="55">
        <f>D18</f>
        <v>97.1</v>
      </c>
      <c r="E19" s="55">
        <f>E18</f>
        <v>993.18</v>
      </c>
      <c r="F19" s="55">
        <f>F18</f>
        <v>2528.16</v>
      </c>
      <c r="G19" s="55">
        <f>G18</f>
        <v>140.37</v>
      </c>
      <c r="H19" s="55">
        <f>ROUND(D19+E19+F19+G19,2)</f>
        <v>3758.81</v>
      </c>
      <c r="I19" s="26"/>
    </row>
    <row r="20" spans="1:9" x14ac:dyDescent="0.2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">
      <c r="A21" s="59">
        <v>2</v>
      </c>
      <c r="B21" s="60" t="s">
        <v>40</v>
      </c>
      <c r="C21" s="52" t="s">
        <v>38</v>
      </c>
      <c r="D21" s="21">
        <v>0</v>
      </c>
      <c r="E21" s="21">
        <v>0</v>
      </c>
      <c r="F21" s="21">
        <v>0</v>
      </c>
      <c r="G21" s="21">
        <v>585.38</v>
      </c>
      <c r="H21" s="53">
        <f>ROUND(D21+E21+F21+G21,2)</f>
        <v>585.38</v>
      </c>
    </row>
    <row r="22" spans="1:9" s="27" customFormat="1" ht="13.5" x14ac:dyDescent="0.25">
      <c r="A22" s="22"/>
      <c r="B22" s="54" t="s">
        <v>0</v>
      </c>
      <c r="C22" s="57" t="s">
        <v>24</v>
      </c>
      <c r="D22" s="55">
        <f>D21</f>
        <v>0</v>
      </c>
      <c r="E22" s="55">
        <f>E21</f>
        <v>0</v>
      </c>
      <c r="F22" s="55">
        <f>F21</f>
        <v>0</v>
      </c>
      <c r="G22" s="55">
        <f>G21</f>
        <v>585.38</v>
      </c>
      <c r="H22" s="55">
        <f>ROUND(D22+E22+F22+G22,2)</f>
        <v>585.38</v>
      </c>
    </row>
    <row r="23" spans="1:9" s="27" customFormat="1" ht="13.5" x14ac:dyDescent="0.25">
      <c r="A23" s="22"/>
      <c r="B23" s="54"/>
      <c r="C23" s="34" t="s">
        <v>23</v>
      </c>
      <c r="D23" s="56">
        <f>ROUND(D19+D22,2)</f>
        <v>97.1</v>
      </c>
      <c r="E23" s="56">
        <f>ROUND(E19+E22,2)</f>
        <v>993.18</v>
      </c>
      <c r="F23" s="56">
        <f>ROUND(F19+F22,2)</f>
        <v>2528.16</v>
      </c>
      <c r="G23" s="56">
        <f>ROUND(G19+G22,2)</f>
        <v>725.75</v>
      </c>
      <c r="H23" s="55">
        <f>ROUND(D23+E23+F23+G23,2)</f>
        <v>4344.1899999999996</v>
      </c>
      <c r="I23" s="26"/>
    </row>
    <row r="24" spans="1:9" s="27" customFormat="1" x14ac:dyDescent="0.2">
      <c r="A24" s="68" t="s">
        <v>36</v>
      </c>
      <c r="B24" s="69"/>
      <c r="C24" s="69"/>
      <c r="D24" s="69"/>
      <c r="E24" s="69"/>
      <c r="F24" s="69"/>
      <c r="G24" s="69"/>
      <c r="H24" s="70"/>
    </row>
    <row r="25" spans="1:9" ht="25.5" x14ac:dyDescent="0.2">
      <c r="A25" s="61">
        <v>3</v>
      </c>
      <c r="B25" s="47" t="s">
        <v>27</v>
      </c>
      <c r="C25" s="45" t="s">
        <v>31</v>
      </c>
      <c r="D25" s="32">
        <v>0</v>
      </c>
      <c r="E25" s="32">
        <v>0</v>
      </c>
      <c r="F25" s="32">
        <v>0</v>
      </c>
      <c r="G25" s="32">
        <f>ROUND(H23*2.14%,2)</f>
        <v>92.97</v>
      </c>
      <c r="H25" s="44">
        <f>ROUND(D25+E25+F25+G25,2)</f>
        <v>92.97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92.97</v>
      </c>
      <c r="H26" s="33">
        <f>D26+E26+F26+G26</f>
        <v>92.97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97.1</v>
      </c>
      <c r="E27" s="43">
        <f>E23+E26</f>
        <v>993.18</v>
      </c>
      <c r="F27" s="43">
        <f>F23+F26</f>
        <v>2528.16</v>
      </c>
      <c r="G27" s="43">
        <f>G23+G26</f>
        <v>818.72</v>
      </c>
      <c r="H27" s="43">
        <f>D27+E27+F27+G27</f>
        <v>4437.16</v>
      </c>
    </row>
    <row r="28" spans="1:9" s="27" customFormat="1" ht="13.5" x14ac:dyDescent="0.2">
      <c r="A28" s="49">
        <v>6</v>
      </c>
      <c r="B28" s="30" t="s">
        <v>18</v>
      </c>
      <c r="C28" s="31" t="s">
        <v>41</v>
      </c>
      <c r="D28" s="28">
        <f>ROUND(D27*18%,2)</f>
        <v>17.48</v>
      </c>
      <c r="E28" s="28">
        <f>ROUND(E27*18%,2)</f>
        <v>178.77</v>
      </c>
      <c r="F28" s="28">
        <f>ROUND(F27*18%,2)</f>
        <v>455.07</v>
      </c>
      <c r="G28" s="28">
        <f>ROUNDDOWN(G27*18%,2)</f>
        <v>147.36000000000001</v>
      </c>
      <c r="H28" s="25">
        <f>ROUND(D28+E28+F28+G28,2)</f>
        <v>798.68</v>
      </c>
    </row>
    <row r="29" spans="1:9" s="37" customFormat="1" x14ac:dyDescent="0.2">
      <c r="A29" s="34"/>
      <c r="B29" s="35"/>
      <c r="C29" s="29" t="s">
        <v>19</v>
      </c>
      <c r="D29" s="43">
        <f>D27+D28</f>
        <v>114.58</v>
      </c>
      <c r="E29" s="43">
        <f>E27+E28</f>
        <v>1171.95</v>
      </c>
      <c r="F29" s="43">
        <f>F27+F28</f>
        <v>2983.23</v>
      </c>
      <c r="G29" s="43">
        <f>G27+G28</f>
        <v>966.08</v>
      </c>
      <c r="H29" s="43">
        <f>D29+E29+F29+G29</f>
        <v>5235.84</v>
      </c>
      <c r="I29" s="36"/>
    </row>
    <row r="30" spans="1:9" x14ac:dyDescent="0.2">
      <c r="B30" s="2" t="s">
        <v>0</v>
      </c>
      <c r="C30" s="38"/>
    </row>
    <row r="31" spans="1:9" s="37" customFormat="1" ht="14.25" customHeight="1" x14ac:dyDescent="0.2">
      <c r="A31" s="50"/>
      <c r="B31" s="39" t="s">
        <v>32</v>
      </c>
      <c r="C31" s="40" t="s">
        <v>20</v>
      </c>
      <c r="D31" s="51"/>
      <c r="E31" s="62" t="s">
        <v>44</v>
      </c>
      <c r="F31" s="67" t="s">
        <v>43</v>
      </c>
      <c r="G31" s="67"/>
      <c r="H31" s="51"/>
      <c r="I31" s="36"/>
    </row>
    <row r="32" spans="1:9" s="37" customFormat="1" ht="19.5" customHeight="1" x14ac:dyDescent="0.2">
      <c r="A32" s="50"/>
      <c r="B32" s="39" t="s">
        <v>33</v>
      </c>
      <c r="C32" s="40" t="s">
        <v>34</v>
      </c>
      <c r="D32" s="51"/>
      <c r="E32" s="77"/>
      <c r="F32" s="77"/>
      <c r="G32" s="77"/>
      <c r="H32" s="77"/>
      <c r="I32" s="77"/>
    </row>
    <row r="33" spans="1:9" s="37" customFormat="1" ht="17.25" customHeight="1" x14ac:dyDescent="0.2">
      <c r="A33" s="50"/>
      <c r="B33" s="39" t="s">
        <v>35</v>
      </c>
      <c r="C33" s="42" t="s">
        <v>21</v>
      </c>
      <c r="D33" s="51"/>
      <c r="E33" s="77" t="s">
        <v>45</v>
      </c>
      <c r="F33" s="77"/>
      <c r="G33" s="77"/>
      <c r="H33" s="77" t="s">
        <v>28</v>
      </c>
      <c r="I33" s="77"/>
    </row>
    <row r="34" spans="1:9" x14ac:dyDescent="0.2">
      <c r="B34" s="2" t="s">
        <v>0</v>
      </c>
      <c r="D34" s="41"/>
    </row>
    <row r="35" spans="1:9" x14ac:dyDescent="0.2">
      <c r="B35" s="2" t="s">
        <v>0</v>
      </c>
    </row>
    <row r="36" spans="1:9" x14ac:dyDescent="0.2">
      <c r="B36" s="2" t="s">
        <v>0</v>
      </c>
      <c r="D36" s="4"/>
      <c r="E36" s="4"/>
      <c r="F36" s="4"/>
      <c r="G36" s="4"/>
      <c r="H36" s="5"/>
    </row>
  </sheetData>
  <mergeCells count="19">
    <mergeCell ref="E33:G33"/>
    <mergeCell ref="H33:I33"/>
    <mergeCell ref="E32:G32"/>
    <mergeCell ref="H32:I32"/>
    <mergeCell ref="C2:E2"/>
    <mergeCell ref="C9:H9"/>
    <mergeCell ref="F31:G31"/>
    <mergeCell ref="A17:H17"/>
    <mergeCell ref="A20:H20"/>
    <mergeCell ref="A24:H24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3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5" t="s">
        <v>29</v>
      </c>
      <c r="D2" s="65"/>
      <c r="E2" s="65"/>
      <c r="F2" s="6"/>
      <c r="G2" s="6"/>
      <c r="H2" s="7"/>
      <c r="I2" s="8"/>
    </row>
    <row r="3" spans="1:9" ht="13.5" customHeight="1" x14ac:dyDescent="0.2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6" t="s">
        <v>46</v>
      </c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42</v>
      </c>
      <c r="D11" s="18"/>
      <c r="E11" s="4"/>
      <c r="F11" s="4"/>
      <c r="G11" s="4"/>
      <c r="H11" s="4"/>
    </row>
    <row r="12" spans="1:9" ht="12.75" customHeight="1" x14ac:dyDescent="0.2">
      <c r="A12" s="74" t="s">
        <v>6</v>
      </c>
      <c r="B12" s="75" t="s">
        <v>7</v>
      </c>
      <c r="C12" s="74" t="s">
        <v>8</v>
      </c>
      <c r="D12" s="76" t="s">
        <v>9</v>
      </c>
      <c r="E12" s="76"/>
      <c r="F12" s="76"/>
      <c r="G12" s="76"/>
      <c r="H12" s="74" t="s">
        <v>10</v>
      </c>
    </row>
    <row r="13" spans="1:9" x14ac:dyDescent="0.2">
      <c r="A13" s="74"/>
      <c r="B13" s="75"/>
      <c r="C13" s="74"/>
      <c r="D13" s="74" t="s">
        <v>11</v>
      </c>
      <c r="E13" s="74" t="s">
        <v>12</v>
      </c>
      <c r="F13" s="74" t="s">
        <v>13</v>
      </c>
      <c r="G13" s="74" t="s">
        <v>14</v>
      </c>
      <c r="H13" s="74"/>
    </row>
    <row r="14" spans="1:9" x14ac:dyDescent="0.2">
      <c r="A14" s="74"/>
      <c r="B14" s="75"/>
      <c r="C14" s="74"/>
      <c r="D14" s="74"/>
      <c r="E14" s="74"/>
      <c r="F14" s="74"/>
      <c r="G14" s="74"/>
      <c r="H14" s="74"/>
    </row>
    <row r="15" spans="1:9" x14ac:dyDescent="0.2">
      <c r="A15" s="74"/>
      <c r="B15" s="75"/>
      <c r="C15" s="74"/>
      <c r="D15" s="74"/>
      <c r="E15" s="74"/>
      <c r="F15" s="74"/>
      <c r="G15" s="74"/>
      <c r="H15" s="74"/>
    </row>
    <row r="16" spans="1:9" x14ac:dyDescent="0.2">
      <c r="A16" s="63">
        <v>1</v>
      </c>
      <c r="B16" s="20" t="s">
        <v>15</v>
      </c>
      <c r="C16" s="63">
        <v>3</v>
      </c>
      <c r="D16" s="63">
        <v>4</v>
      </c>
      <c r="E16" s="63">
        <v>5</v>
      </c>
      <c r="F16" s="63">
        <v>6</v>
      </c>
      <c r="G16" s="63">
        <v>7</v>
      </c>
      <c r="H16" s="63">
        <v>8</v>
      </c>
    </row>
    <row r="17" spans="1:9" x14ac:dyDescent="0.2">
      <c r="A17" s="68" t="s">
        <v>16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8">
        <v>1</v>
      </c>
      <c r="B18" s="60" t="s">
        <v>39</v>
      </c>
      <c r="C18" s="52" t="s">
        <v>37</v>
      </c>
      <c r="D18" s="21">
        <v>194.4</v>
      </c>
      <c r="E18" s="21">
        <v>1962.38</v>
      </c>
      <c r="F18" s="21">
        <v>5074.8599999999997</v>
      </c>
      <c r="G18" s="21">
        <v>281.76</v>
      </c>
      <c r="H18" s="53">
        <f>ROUND(D18+E18+F18+G18,2)</f>
        <v>7513.4</v>
      </c>
    </row>
    <row r="19" spans="1:9" s="27" customFormat="1" ht="13.5" x14ac:dyDescent="0.25">
      <c r="A19" s="22"/>
      <c r="B19" s="54" t="s">
        <v>0</v>
      </c>
      <c r="C19" s="57" t="s">
        <v>17</v>
      </c>
      <c r="D19" s="55">
        <f>D18</f>
        <v>194.4</v>
      </c>
      <c r="E19" s="55">
        <f>E18</f>
        <v>1962.38</v>
      </c>
      <c r="F19" s="55">
        <f>F18</f>
        <v>5074.8599999999997</v>
      </c>
      <c r="G19" s="55">
        <f>G18</f>
        <v>281.76</v>
      </c>
      <c r="H19" s="55">
        <f>ROUND(D19+E19+F19+G19,2)</f>
        <v>7513.4</v>
      </c>
      <c r="I19" s="26"/>
    </row>
    <row r="20" spans="1:9" x14ac:dyDescent="0.2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">
      <c r="A21" s="59">
        <v>2</v>
      </c>
      <c r="B21" s="60" t="s">
        <v>40</v>
      </c>
      <c r="C21" s="52" t="s">
        <v>38</v>
      </c>
      <c r="D21" s="21">
        <v>0</v>
      </c>
      <c r="E21" s="21">
        <v>0</v>
      </c>
      <c r="F21" s="21">
        <v>0</v>
      </c>
      <c r="G21" s="21">
        <v>1175.04</v>
      </c>
      <c r="H21" s="53">
        <f>ROUND(D21+E21+F21+G21,2)</f>
        <v>1175.04</v>
      </c>
    </row>
    <row r="22" spans="1:9" s="27" customFormat="1" ht="13.5" x14ac:dyDescent="0.25">
      <c r="A22" s="22"/>
      <c r="B22" s="54" t="s">
        <v>0</v>
      </c>
      <c r="C22" s="57" t="s">
        <v>24</v>
      </c>
      <c r="D22" s="55">
        <f>D21</f>
        <v>0</v>
      </c>
      <c r="E22" s="55">
        <f>E21</f>
        <v>0</v>
      </c>
      <c r="F22" s="55">
        <f>F21</f>
        <v>0</v>
      </c>
      <c r="G22" s="55">
        <f>G21</f>
        <v>1175.04</v>
      </c>
      <c r="H22" s="55">
        <f>ROUND(D22+E22+F22+G22,2)</f>
        <v>1175.04</v>
      </c>
    </row>
    <row r="23" spans="1:9" s="27" customFormat="1" ht="13.5" x14ac:dyDescent="0.25">
      <c r="A23" s="22"/>
      <c r="B23" s="54"/>
      <c r="C23" s="34" t="s">
        <v>23</v>
      </c>
      <c r="D23" s="56">
        <f>ROUND(D19+D22,2)</f>
        <v>194.4</v>
      </c>
      <c r="E23" s="56">
        <f>ROUND(E19+E22,2)</f>
        <v>1962.38</v>
      </c>
      <c r="F23" s="56">
        <f>ROUND(F19+F22,2)</f>
        <v>5074.8599999999997</v>
      </c>
      <c r="G23" s="56">
        <f>ROUND(G19+G22,2)</f>
        <v>1456.8</v>
      </c>
      <c r="H23" s="55">
        <f>ROUND(D23+E23+F23+G23,2)</f>
        <v>8688.44</v>
      </c>
      <c r="I23" s="26"/>
    </row>
    <row r="24" spans="1:9" s="27" customFormat="1" x14ac:dyDescent="0.2">
      <c r="A24" s="68" t="s">
        <v>36</v>
      </c>
      <c r="B24" s="69"/>
      <c r="C24" s="69"/>
      <c r="D24" s="69"/>
      <c r="E24" s="69"/>
      <c r="F24" s="69"/>
      <c r="G24" s="69"/>
      <c r="H24" s="70"/>
    </row>
    <row r="25" spans="1:9" s="27" customFormat="1" ht="13.5" x14ac:dyDescent="0.2">
      <c r="A25" s="49">
        <v>3</v>
      </c>
      <c r="B25" s="30" t="s">
        <v>18</v>
      </c>
      <c r="C25" s="31" t="s">
        <v>41</v>
      </c>
      <c r="D25" s="28">
        <f>D23*0.18</f>
        <v>34.99</v>
      </c>
      <c r="E25" s="28">
        <f>E23*0.18</f>
        <v>353.23</v>
      </c>
      <c r="F25" s="28">
        <f>F23*0.18</f>
        <v>913.47</v>
      </c>
      <c r="G25" s="28">
        <f>G23*0.18</f>
        <v>262.22000000000003</v>
      </c>
      <c r="H25" s="25">
        <f>H23*0.18</f>
        <v>1563.92</v>
      </c>
    </row>
    <row r="26" spans="1:9" s="37" customFormat="1" x14ac:dyDescent="0.2">
      <c r="A26" s="34"/>
      <c r="B26" s="35"/>
      <c r="C26" s="29" t="s">
        <v>19</v>
      </c>
      <c r="D26" s="43">
        <f>D23+D25</f>
        <v>229.39</v>
      </c>
      <c r="E26" s="43">
        <f>E23+E25</f>
        <v>2315.61</v>
      </c>
      <c r="F26" s="43">
        <f>F23+F25</f>
        <v>5988.33</v>
      </c>
      <c r="G26" s="43">
        <f>G23+G25</f>
        <v>1719.02</v>
      </c>
      <c r="H26" s="43">
        <f>H23+H25</f>
        <v>10252.36</v>
      </c>
      <c r="I26" s="36"/>
    </row>
    <row r="27" spans="1:9" x14ac:dyDescent="0.2">
      <c r="B27" s="2" t="s">
        <v>0</v>
      </c>
      <c r="C27" s="38"/>
    </row>
    <row r="28" spans="1:9" s="37" customFormat="1" ht="14.25" customHeight="1" x14ac:dyDescent="0.2">
      <c r="A28" s="50"/>
      <c r="B28" s="39" t="s">
        <v>50</v>
      </c>
      <c r="C28" s="40"/>
      <c r="D28" s="51"/>
      <c r="E28" s="62"/>
      <c r="F28" s="67"/>
      <c r="G28" s="67"/>
      <c r="H28" s="51"/>
      <c r="I28" s="36"/>
    </row>
    <row r="29" spans="1:9" s="37" customFormat="1" ht="19.5" customHeight="1" x14ac:dyDescent="0.2">
      <c r="A29" s="50"/>
      <c r="B29" s="39" t="s">
        <v>49</v>
      </c>
      <c r="C29" s="40"/>
      <c r="D29" s="51"/>
      <c r="E29" s="77"/>
      <c r="F29" s="77"/>
      <c r="G29" s="77"/>
      <c r="H29" s="77"/>
      <c r="I29" s="77"/>
    </row>
    <row r="30" spans="1:9" s="37" customFormat="1" ht="17.25" customHeight="1" x14ac:dyDescent="0.2">
      <c r="A30" s="50"/>
      <c r="B30" s="39"/>
      <c r="C30" s="64"/>
      <c r="D30" s="51"/>
      <c r="E30" s="77"/>
      <c r="F30" s="77"/>
      <c r="G30" s="77"/>
      <c r="H30" s="77"/>
      <c r="I30" s="77"/>
    </row>
    <row r="31" spans="1:9" x14ac:dyDescent="0.2">
      <c r="B31" s="2" t="s">
        <v>0</v>
      </c>
      <c r="C31" s="38"/>
      <c r="D31" s="41"/>
    </row>
    <row r="32" spans="1:9" x14ac:dyDescent="0.2">
      <c r="B32" s="2" t="s">
        <v>0</v>
      </c>
    </row>
    <row r="33" spans="2:8" x14ac:dyDescent="0.2">
      <c r="B33" s="2" t="s">
        <v>0</v>
      </c>
      <c r="D33" s="4"/>
      <c r="E33" s="4"/>
      <c r="F33" s="4"/>
      <c r="G33" s="4"/>
      <c r="H33" s="5"/>
    </row>
  </sheetData>
  <mergeCells count="19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E30:G30"/>
    <mergeCell ref="H30:I30"/>
    <mergeCell ref="G13:G15"/>
    <mergeCell ref="A17:H17"/>
    <mergeCell ref="A20:H20"/>
    <mergeCell ref="A24:H24"/>
    <mergeCell ref="F28:G28"/>
    <mergeCell ref="E29:G29"/>
    <mergeCell ref="H29:I29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 (2)</vt:lpstr>
      <vt:lpstr>ССР (3)</vt:lpstr>
      <vt:lpstr>'ССР (2)'!__chapters__</vt:lpstr>
      <vt:lpstr>'ССР (3)'!__chapters__</vt:lpstr>
      <vt:lpstr>'ССР (2)'!__itogo__</vt:lpstr>
      <vt:lpstr>'ССР (3)'!__itogo__</vt:lpstr>
      <vt:lpstr>'ССР (2)'!__smet__</vt:lpstr>
      <vt:lpstr>'ССР (3)'!__smet__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2016-05-04T07:14:57Z</cp:lastPrinted>
  <dcterms:created xsi:type="dcterms:W3CDTF">2014-04-07T07:25:46Z</dcterms:created>
  <dcterms:modified xsi:type="dcterms:W3CDTF">2016-09-22T01:43:12Z</dcterms:modified>
</cp:coreProperties>
</file>