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 codeName="ЭтаКнига"/>
  <xr:revisionPtr revIDLastSave="0" documentId="13_ncr:1_{C5F916E3-C168-4A3F-BDB9-76551A1C30FB}" xr6:coauthVersionLast="47" xr6:coauthVersionMax="47" xr10:uidLastSave="{00000000-0000-0000-0000-000000000000}"/>
  <bookViews>
    <workbookView xWindow="57480" yWindow="7425" windowWidth="29040" windowHeight="15840" tabRatio="722" activeTab="1" xr2:uid="{00000000-000D-0000-FFFF-FFFF00000000}"/>
  </bookViews>
  <sheets>
    <sheet name="Свод" sheetId="5" r:id="rId1"/>
    <sheet name="РП (акт)" sheetId="4" r:id="rId2"/>
  </sheets>
  <definedNames>
    <definedName name="_xlnm._FilterDatabase" localSheetId="1" hidden="1">'РП (акт)'!$A$9:$AD$47</definedName>
    <definedName name="_xlnm.Print_Titles" localSheetId="1">'РП (акт)'!$9:$9</definedName>
    <definedName name="_xlnm.Print_Area" localSheetId="1">'РП (акт)'!$A$1:$AD$47</definedName>
    <definedName name="_xlnm.Print_Area" localSheetId="0">Свод!$A$1:$C$19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" i="4" l="1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B12" i="4"/>
  <c r="B13" i="4" s="1"/>
  <c r="B14" i="4" s="1"/>
  <c r="B15" i="4" s="1"/>
  <c r="B16" i="4" s="1"/>
  <c r="B17" i="4" s="1"/>
  <c r="A12" i="4"/>
  <c r="A13" i="4" s="1"/>
  <c r="A14" i="4" s="1"/>
  <c r="A15" i="4" s="1"/>
  <c r="A16" i="4" s="1"/>
  <c r="A17" i="4" s="1"/>
  <c r="C6" i="5" l="1"/>
  <c r="C7" i="5"/>
  <c r="C14" i="5" l="1"/>
  <c r="C3" i="5" s="1"/>
  <c r="H8" i="5"/>
  <c r="C8" i="5" s="1"/>
  <c r="C12" i="5" l="1"/>
  <c r="C9" i="5"/>
  <c r="E3" i="5"/>
  <c r="E6" i="5" l="1"/>
  <c r="E7" i="5" l="1"/>
</calcChain>
</file>

<file path=xl/sharedStrings.xml><?xml version="1.0" encoding="utf-8"?>
<sst xmlns="http://schemas.openxmlformats.org/spreadsheetml/2006/main" count="190" uniqueCount="131">
  <si>
    <t>№ п/п</t>
  </si>
  <si>
    <t xml:space="preserve">Код МКД в Региональной программе </t>
  </si>
  <si>
    <t>Адрес МКД</t>
  </si>
  <si>
    <t>Общая площадь МКД (включает площадь жилых и нежилых помещений, мест общего пользования)</t>
  </si>
  <si>
    <t>Общая площадь жилых и нежилых помещений МКД (без учета помещений, относящихся к общему имуществу собственников)</t>
  </si>
  <si>
    <t>Перечень услуг и (или) работ по капитальному ремонту общего имущества в МКД и плановый период их проведения</t>
  </si>
  <si>
    <t>наименование муниципального района (городского округа)</t>
  </si>
  <si>
    <t>наименование сельского (городского) поселения</t>
  </si>
  <si>
    <t>населенный пункт</t>
  </si>
  <si>
    <t>внутригородские территории</t>
  </si>
  <si>
    <t>улица</t>
  </si>
  <si>
    <t>дом</t>
  </si>
  <si>
    <t>корпус</t>
  </si>
  <si>
    <t>строение</t>
  </si>
  <si>
    <t>2014-
2016 гг.</t>
  </si>
  <si>
    <t>2017-
2019 гг.</t>
  </si>
  <si>
    <t>2020-
2022 гг.</t>
  </si>
  <si>
    <t>2023-
2025 гг.</t>
  </si>
  <si>
    <t xml:space="preserve">2026-
2028 гг. </t>
  </si>
  <si>
    <t xml:space="preserve"> 2029-
2031 гг.</t>
  </si>
  <si>
    <t xml:space="preserve"> 2032-
2034 гг.</t>
  </si>
  <si>
    <t xml:space="preserve"> 2035-
2037 гг.</t>
  </si>
  <si>
    <t xml:space="preserve"> 2038-
2040 гг.</t>
  </si>
  <si>
    <t xml:space="preserve"> 2041-
2043 гг.</t>
  </si>
  <si>
    <t>2044-
2046 гг.</t>
  </si>
  <si>
    <t>X</t>
  </si>
  <si>
    <t/>
  </si>
  <si>
    <t xml:space="preserve"> ТС ХВС</t>
  </si>
  <si>
    <t xml:space="preserve"> ЭС К НОК</t>
  </si>
  <si>
    <t>ТС ХВС</t>
  </si>
  <si>
    <t xml:space="preserve"> ВО РУФ Ф</t>
  </si>
  <si>
    <t xml:space="preserve">ТС ХВС </t>
  </si>
  <si>
    <t>ТС</t>
  </si>
  <si>
    <t xml:space="preserve"> ТС</t>
  </si>
  <si>
    <t xml:space="preserve"> РУФ Ф</t>
  </si>
  <si>
    <t xml:space="preserve"> ЭС К</t>
  </si>
  <si>
    <t>ул. Ленина</t>
  </si>
  <si>
    <t>Ф</t>
  </si>
  <si>
    <t>ВО</t>
  </si>
  <si>
    <t>РУФ</t>
  </si>
  <si>
    <t>К</t>
  </si>
  <si>
    <t>ул. Советская</t>
  </si>
  <si>
    <t>ул. Октябрьская</t>
  </si>
  <si>
    <t>ул. Парковая</t>
  </si>
  <si>
    <t>ХВС</t>
  </si>
  <si>
    <t>ЭС</t>
  </si>
  <si>
    <t>НОК</t>
  </si>
  <si>
    <t>ГС</t>
  </si>
  <si>
    <t>ГВС</t>
  </si>
  <si>
    <t>ул. Железнодорожная</t>
  </si>
  <si>
    <t>ул. Южная</t>
  </si>
  <si>
    <t>Итого по муниципальному образованию Тегульдетский район</t>
  </si>
  <si>
    <t>Тегульдетский район</t>
  </si>
  <si>
    <t>Тегульдетское сельское поселение</t>
  </si>
  <si>
    <t>с. Тегульдет</t>
  </si>
  <si>
    <t>Перечень условных обозначений и сокращений, употребляемых в приложении:</t>
  </si>
  <si>
    <t xml:space="preserve">МКД </t>
  </si>
  <si>
    <t>ЗАТО</t>
  </si>
  <si>
    <t>г.</t>
  </si>
  <si>
    <t>рп.</t>
  </si>
  <si>
    <t>с.</t>
  </si>
  <si>
    <t>д.</t>
  </si>
  <si>
    <t>п.</t>
  </si>
  <si>
    <t>мкр</t>
  </si>
  <si>
    <t>пер</t>
  </si>
  <si>
    <t>пр-кт</t>
  </si>
  <si>
    <t>тер</t>
  </si>
  <si>
    <t>ЛО</t>
  </si>
  <si>
    <t>ПП</t>
  </si>
  <si>
    <t>ПУ,УУ</t>
  </si>
  <si>
    <t xml:space="preserve">Год ввода в эксплуатацию МКД </t>
  </si>
  <si>
    <t>Перечень 
многоквартирных домов, расположенных на территории Томской области, в отношении которых планируется проведение капитального ремонта общего имущества</t>
  </si>
  <si>
    <t>ул.</t>
  </si>
  <si>
    <t>пл.</t>
  </si>
  <si>
    <t xml:space="preserve"> - многоквартирный дом;</t>
  </si>
  <si>
    <t xml:space="preserve"> - закрытое административно-территориальное образование;</t>
  </si>
  <si>
    <t xml:space="preserve"> - город;</t>
  </si>
  <si>
    <t xml:space="preserve"> - рабочий поселок;</t>
  </si>
  <si>
    <t xml:space="preserve"> - село;</t>
  </si>
  <si>
    <t xml:space="preserve"> - деревня;</t>
  </si>
  <si>
    <t xml:space="preserve"> - поселок;</t>
  </si>
  <si>
    <t xml:space="preserve"> - микрорайон;</t>
  </si>
  <si>
    <t xml:space="preserve"> - переулок;</t>
  </si>
  <si>
    <t xml:space="preserve"> - проспект;</t>
  </si>
  <si>
    <t xml:space="preserve"> - территория;</t>
  </si>
  <si>
    <t xml:space="preserve"> - улица;</t>
  </si>
  <si>
    <t xml:space="preserve"> - площадь;</t>
  </si>
  <si>
    <t xml:space="preserve"> РУФ Ф ТС ХВС</t>
  </si>
  <si>
    <t>2047-
2049 гг.</t>
  </si>
  <si>
    <t>2050-
2052 гг.</t>
  </si>
  <si>
    <t>2053-
2055 гг.</t>
  </si>
  <si>
    <t>2056-
2058 гг.</t>
  </si>
  <si>
    <t>2059-
2061 гг.</t>
  </si>
  <si>
    <t>Статистические показатели для новой редакции Региональной программы  КР МКД по ТО</t>
  </si>
  <si>
    <t xml:space="preserve">Количество МКД </t>
  </si>
  <si>
    <t>шт.</t>
  </si>
  <si>
    <t>кв.м.</t>
  </si>
  <si>
    <t>Количество МКД  с годом постройки 1953-1994 гг.</t>
  </si>
  <si>
    <t>от общего количества МКД</t>
  </si>
  <si>
    <t>%</t>
  </si>
  <si>
    <t>Количество лифтов</t>
  </si>
  <si>
    <t>Количество МКД  оборудованных лифтами</t>
  </si>
  <si>
    <t xml:space="preserve">Добавлено МКД в Региональную программу </t>
  </si>
  <si>
    <t xml:space="preserve">Удалено МКД из Региональной программы </t>
  </si>
  <si>
    <t>из них:</t>
  </si>
  <si>
    <t>аварийные и подлежащие сносу или реконструкции</t>
  </si>
  <si>
    <t>снесены, сгорели, разрушены</t>
  </si>
  <si>
    <t>Б-блокированная застройка</t>
  </si>
  <si>
    <t>дублированные и ошибочные адреса</t>
  </si>
  <si>
    <t>Менее 5-и квартир</t>
  </si>
  <si>
    <t>Самый ранний год постройки (г.Томск, ул Аркадия Иванова, д. 6) -  1832 год</t>
  </si>
  <si>
    <t>чс</t>
  </si>
  <si>
    <t xml:space="preserve"> - ремонт внутридомовых инженерных систем электроснабжения;</t>
  </si>
  <si>
    <t xml:space="preserve"> - ремонт внутридомовых инженерных систем теплоснабжения;</t>
  </si>
  <si>
    <t xml:space="preserve"> - ремонт внутридомовых инженерных систем газоснабжения;</t>
  </si>
  <si>
    <t xml:space="preserve"> - ремонт внутридомовых инженерных систем холодного водоснабжения;</t>
  </si>
  <si>
    <t xml:space="preserve"> - ремонт внутридомовых инженерных систем горячего водоснабжения;</t>
  </si>
  <si>
    <t xml:space="preserve"> - ремонт внутридомовых инженерных систем водоотведения;</t>
  </si>
  <si>
    <t xml:space="preserve"> - ремонт или замена лифтового оборудования, признанного непригодным для эксплуатации, при необходимости ремонт лифтовых шахт;</t>
  </si>
  <si>
    <t xml:space="preserve"> - ремонт крыши или переустройство невентилируемой крыши на вентилируемую крышу, или устройство выходов на кровлю;</t>
  </si>
  <si>
    <t xml:space="preserve"> - ремонт подвальных помещений, относящихся к общему имуществу в многоквартирных домах;</t>
  </si>
  <si>
    <t xml:space="preserve"> - ремонт и (или) утепление фасада;</t>
  </si>
  <si>
    <t xml:space="preserve"> - установка коллективных (общедомовых) приборов учета потребления ресурсов, необходимых для предоставления коммунальных услуг, и (или) узлов управления и регулирования потребления этих ресурсов (тепловой энергии, горячей и холодной воды, газа);</t>
  </si>
  <si>
    <t xml:space="preserve"> - ремонт фундамента многоквартирного дома;</t>
  </si>
  <si>
    <t>*</t>
  </si>
  <si>
    <t>Самый поздний год постройки  - 2021</t>
  </si>
  <si>
    <t>Приложение
к Региональной программе капитального ремонта общего имущества в многоквартирных домах, расположенных на территории Томской области</t>
  </si>
  <si>
    <t xml:space="preserve"> -  ремонт и усиление несущих и ограждающих ненесущих конструкций, не отнесенные в соответствии с законодательством о градостроительной деятельности к реконструкции объектов капитального строительства;</t>
  </si>
  <si>
    <t xml:space="preserve"> -  капитальный ремонт многоквартирного дома, проведенный в порядке, предусмотренном частью 6 статьи 189 Жилищного кодекса Российской Федерации, в объеме, необходимом для ликвидации последствий аварии, иной чрезвычайной ситуации природного или техногенного характера;</t>
  </si>
  <si>
    <t xml:space="preserve"> -  в соответствии со ст. 9.2 Закона Томской области от 7 июня 2013 г. № 116-ОЗ "Об организации проведения капитального ремонта общего имущества в многоквартирных домах на территории Томской области" оказание услуги и (или) выполнение работы по капитальному ремонту общего имущества не производится.</t>
  </si>
  <si>
    <t>Приложение
к постановлению Администрации Томской области 
от 08.04.2022 № 148а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</si>
</sst>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0.0%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PT Astra Serif"/>
      <family val="1"/>
      <charset val="204"/>
    </font>
    <font>
      <sz val="16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4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0" fontId="2" fillId="2" borderId="0" xfId="0" applyFont="1" applyFill="1" applyAlignment="1">
      <alignment wrapText="1"/>
    </xf>
    <xf numFmtId="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3" borderId="0" xfId="0" applyFont="1" applyFill="1" applyAlignment="1">
      <alignment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66" fontId="4" fillId="2" borderId="1" xfId="3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vertical="center" wrapText="1"/>
    </xf>
    <xf numFmtId="49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/>
    <xf numFmtId="0" fontId="6" fillId="2" borderId="0" xfId="0" applyFont="1" applyFill="1" applyAlignment="1">
      <alignment wrapText="1"/>
    </xf>
    <xf numFmtId="0" fontId="6" fillId="2" borderId="0" xfId="0" applyFont="1" applyFill="1"/>
    <xf numFmtId="49" fontId="6" fillId="2" borderId="0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/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top"/>
    </xf>
    <xf numFmtId="0" fontId="7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 vertical="top" wrapText="1"/>
    </xf>
    <xf numFmtId="0" fontId="7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165" fontId="7" fillId="2" borderId="0" xfId="1" applyFont="1" applyFill="1" applyAlignment="1">
      <alignment horizontal="center" vertical="top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49" fontId="7" fillId="2" borderId="0" xfId="0" applyNumberFormat="1" applyFont="1" applyFill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1" xfId="2" applyFont="1" applyFill="1" applyBorder="1" applyAlignment="1">
      <alignment horizontal="center" vertical="top" wrapText="1"/>
    </xf>
    <xf numFmtId="0" fontId="6" fillId="2" borderId="1" xfId="2" applyFont="1" applyFill="1" applyBorder="1" applyAlignment="1">
      <alignment horizontal="center" vertical="center" textRotation="90" wrapText="1"/>
    </xf>
    <xf numFmtId="0" fontId="6" fillId="2" borderId="1" xfId="2" applyNumberFormat="1" applyFont="1" applyFill="1" applyBorder="1" applyAlignment="1">
      <alignment horizontal="center" vertical="center" textRotation="90"/>
    </xf>
    <xf numFmtId="1" fontId="6" fillId="2" borderId="1" xfId="1" applyNumberFormat="1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textRotation="90"/>
    </xf>
  </cellXfs>
  <cellStyles count="4">
    <cellStyle name="Обычный" xfId="0" builtinId="0"/>
    <cellStyle name="Обычный 2" xfId="2" xr:uid="{00000000-0005-0000-0000-000001000000}"/>
    <cellStyle name="Процентный" xfId="3" builtinId="5"/>
    <cellStyle name="Финансовый" xfId="1" builtinId="3"/>
  </cellStyles>
  <dxfs count="0"/>
  <tableStyles count="0" defaultTableStyle="TableStyleMedium2" defaultPivotStyle="PivotStyleLight16"/>
  <colors>
    <mruColors>
      <color rgb="FFFFCCFF"/>
      <color rgb="FFFF66CC"/>
      <color rgb="FF00FFFF"/>
      <color rgb="FFFFFFCC"/>
      <color rgb="FFFFCCCB"/>
      <color rgb="FFCCCCFF"/>
      <color rgb="FFCCFFFF"/>
      <color rgb="FF66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0"/>
  <sheetViews>
    <sheetView zoomScaleNormal="100" workbookViewId="0">
      <selection activeCell="G8" sqref="G8"/>
    </sheetView>
  </sheetViews>
  <sheetFormatPr defaultColWidth="9.1796875" defaultRowHeight="14" x14ac:dyDescent="0.3"/>
  <cols>
    <col min="1" max="1" width="50.26953125" style="2" customWidth="1"/>
    <col min="2" max="2" width="9.1796875" style="2"/>
    <col min="3" max="3" width="22.26953125" style="2" customWidth="1"/>
    <col min="4" max="5" width="17.81640625" style="2" customWidth="1"/>
    <col min="6" max="6" width="13.7265625" style="2" customWidth="1"/>
    <col min="7" max="16384" width="9.1796875" style="2"/>
  </cols>
  <sheetData>
    <row r="2" spans="1:13" ht="47.25" customHeight="1" x14ac:dyDescent="0.3">
      <c r="A2" s="63" t="s">
        <v>93</v>
      </c>
      <c r="B2" s="63"/>
      <c r="C2" s="63"/>
    </row>
    <row r="3" spans="1:13" ht="15" x14ac:dyDescent="0.3">
      <c r="A3" s="3" t="s">
        <v>94</v>
      </c>
      <c r="B3" s="4" t="s">
        <v>95</v>
      </c>
      <c r="C3" s="5">
        <f>5812+C13-C14</f>
        <v>5785</v>
      </c>
      <c r="D3" s="2">
        <v>5812</v>
      </c>
      <c r="E3" s="6">
        <f>C3-D3</f>
        <v>-27</v>
      </c>
    </row>
    <row r="4" spans="1:13" ht="28" x14ac:dyDescent="0.3">
      <c r="A4" s="3" t="s">
        <v>110</v>
      </c>
      <c r="B4" s="4" t="s">
        <v>95</v>
      </c>
      <c r="C4" s="16">
        <v>1</v>
      </c>
    </row>
    <row r="5" spans="1:13" ht="49.5" customHeight="1" x14ac:dyDescent="0.3">
      <c r="A5" s="3" t="s">
        <v>125</v>
      </c>
      <c r="B5" s="4" t="s">
        <v>95</v>
      </c>
      <c r="C5" s="21">
        <v>3</v>
      </c>
      <c r="F5" s="64"/>
      <c r="G5" s="64"/>
      <c r="H5" s="64"/>
      <c r="I5" s="64"/>
      <c r="J5" s="7"/>
      <c r="K5" s="7"/>
      <c r="L5" s="7"/>
      <c r="M5" s="7"/>
    </row>
    <row r="6" spans="1:13" ht="28" x14ac:dyDescent="0.3">
      <c r="A6" s="3" t="s">
        <v>3</v>
      </c>
      <c r="B6" s="4" t="s">
        <v>96</v>
      </c>
      <c r="C6" s="19" t="e">
        <f>'РП (акт)'!#REF!</f>
        <v>#REF!</v>
      </c>
      <c r="D6" s="8">
        <v>20732935.110499986</v>
      </c>
      <c r="E6" s="9" t="e">
        <f>C6-D6</f>
        <v>#REF!</v>
      </c>
      <c r="F6" s="1"/>
      <c r="G6" s="7"/>
      <c r="H6" s="7"/>
      <c r="I6" s="7"/>
      <c r="J6" s="7"/>
      <c r="K6" s="7"/>
      <c r="L6" s="7"/>
      <c r="M6" s="7"/>
    </row>
    <row r="7" spans="1:13" ht="42" x14ac:dyDescent="0.3">
      <c r="A7" s="3" t="s">
        <v>4</v>
      </c>
      <c r="B7" s="4" t="s">
        <v>96</v>
      </c>
      <c r="C7" s="19" t="e">
        <f>'РП (акт)'!#REF!</f>
        <v>#REF!</v>
      </c>
      <c r="D7" s="8">
        <v>16896343.960000005</v>
      </c>
      <c r="E7" s="9" t="e">
        <f>C7-D7</f>
        <v>#REF!</v>
      </c>
      <c r="F7" s="1"/>
    </row>
    <row r="8" spans="1:13" ht="15" x14ac:dyDescent="0.3">
      <c r="A8" s="10" t="s">
        <v>97</v>
      </c>
      <c r="B8" s="4" t="s">
        <v>95</v>
      </c>
      <c r="C8" s="20">
        <f>H8</f>
        <v>4174</v>
      </c>
      <c r="F8" s="11">
        <v>4121</v>
      </c>
      <c r="G8" s="11">
        <v>53</v>
      </c>
      <c r="H8" s="11">
        <f>F8+G8</f>
        <v>4174</v>
      </c>
    </row>
    <row r="9" spans="1:13" ht="15" x14ac:dyDescent="0.3">
      <c r="A9" s="12" t="s">
        <v>98</v>
      </c>
      <c r="B9" s="4" t="s">
        <v>99</v>
      </c>
      <c r="C9" s="17">
        <f>C8/C3</f>
        <v>0.72152117545375971</v>
      </c>
    </row>
    <row r="10" spans="1:13" ht="27.75" customHeight="1" x14ac:dyDescent="0.3">
      <c r="A10" s="3" t="s">
        <v>100</v>
      </c>
      <c r="B10" s="4" t="s">
        <v>95</v>
      </c>
      <c r="C10" s="18">
        <v>4021</v>
      </c>
      <c r="F10" s="7"/>
      <c r="G10" s="65"/>
      <c r="H10" s="7"/>
      <c r="I10" s="7"/>
      <c r="J10" s="7"/>
      <c r="K10" s="7"/>
      <c r="L10" s="7"/>
      <c r="M10" s="7"/>
    </row>
    <row r="11" spans="1:13" ht="15" x14ac:dyDescent="0.3">
      <c r="A11" s="10" t="s">
        <v>101</v>
      </c>
      <c r="B11" s="4" t="s">
        <v>95</v>
      </c>
      <c r="C11" s="18">
        <v>1139</v>
      </c>
      <c r="G11" s="65"/>
    </row>
    <row r="12" spans="1:13" ht="15" x14ac:dyDescent="0.3">
      <c r="A12" s="12" t="s">
        <v>98</v>
      </c>
      <c r="B12" s="4" t="s">
        <v>99</v>
      </c>
      <c r="C12" s="17">
        <f>C11/C3</f>
        <v>0.19688850475367328</v>
      </c>
    </row>
    <row r="13" spans="1:13" ht="15" x14ac:dyDescent="0.3">
      <c r="A13" s="13" t="s">
        <v>102</v>
      </c>
      <c r="B13" s="4" t="s">
        <v>95</v>
      </c>
      <c r="C13" s="14">
        <v>0</v>
      </c>
    </row>
    <row r="14" spans="1:13" ht="15" x14ac:dyDescent="0.3">
      <c r="A14" s="13" t="s">
        <v>103</v>
      </c>
      <c r="B14" s="4" t="s">
        <v>95</v>
      </c>
      <c r="C14" s="14">
        <f>C16+C17+C18+C19+C20</f>
        <v>27</v>
      </c>
    </row>
    <row r="15" spans="1:13" x14ac:dyDescent="0.3">
      <c r="A15" s="13" t="s">
        <v>104</v>
      </c>
      <c r="B15" s="13"/>
      <c r="C15" s="15"/>
    </row>
    <row r="16" spans="1:13" ht="15" x14ac:dyDescent="0.3">
      <c r="A16" s="13" t="s">
        <v>105</v>
      </c>
      <c r="B16" s="4" t="s">
        <v>95</v>
      </c>
      <c r="C16" s="14">
        <v>21</v>
      </c>
    </row>
    <row r="17" spans="1:3" ht="15" x14ac:dyDescent="0.3">
      <c r="A17" s="13" t="s">
        <v>106</v>
      </c>
      <c r="B17" s="4" t="s">
        <v>95</v>
      </c>
      <c r="C17" s="14">
        <v>0</v>
      </c>
    </row>
    <row r="18" spans="1:3" ht="15" x14ac:dyDescent="0.3">
      <c r="A18" s="13" t="s">
        <v>107</v>
      </c>
      <c r="B18" s="4" t="s">
        <v>95</v>
      </c>
      <c r="C18" s="14">
        <v>0</v>
      </c>
    </row>
    <row r="19" spans="1:3" ht="15" x14ac:dyDescent="0.3">
      <c r="A19" s="13" t="s">
        <v>108</v>
      </c>
      <c r="B19" s="4" t="s">
        <v>95</v>
      </c>
      <c r="C19" s="14">
        <v>0</v>
      </c>
    </row>
    <row r="20" spans="1:3" ht="15" x14ac:dyDescent="0.3">
      <c r="A20" s="13" t="s">
        <v>109</v>
      </c>
      <c r="B20" s="4" t="s">
        <v>95</v>
      </c>
      <c r="C20" s="14">
        <v>6</v>
      </c>
    </row>
  </sheetData>
  <mergeCells count="3">
    <mergeCell ref="A2:C2"/>
    <mergeCell ref="F5:I5"/>
    <mergeCell ref="G10:G11"/>
  </mergeCells>
  <printOptions horizontalCentered="1"/>
  <pageMargins left="0.78740157480314965" right="0.19685039370078741" top="0.39370078740157483" bottom="0" header="0.31496062992125984" footer="0.31496062992125984"/>
  <pageSetup paperSize="9" orientation="portrait" horizontalDpi="300" verticalDpi="300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>
    <tabColor rgb="FFFF0000"/>
  </sheetPr>
  <dimension ref="A1:AE233"/>
  <sheetViews>
    <sheetView showZeros="0" tabSelected="1" zoomScale="85" zoomScaleNormal="85" workbookViewId="0">
      <selection activeCell="A10" sqref="A10"/>
    </sheetView>
  </sheetViews>
  <sheetFormatPr defaultColWidth="9.1796875" defaultRowHeight="14" x14ac:dyDescent="0.3"/>
  <cols>
    <col min="1" max="3" width="5.7265625" style="32" customWidth="1"/>
    <col min="4" max="4" width="30.7265625" style="45" customWidth="1"/>
    <col min="5" max="5" width="24.1796875" style="46" customWidth="1"/>
    <col min="6" max="6" width="21.1796875" style="45" customWidth="1"/>
    <col min="7" max="7" width="18.54296875" style="45" customWidth="1"/>
    <col min="8" max="8" width="21" style="46" customWidth="1"/>
    <col min="9" max="9" width="7.453125" style="47" customWidth="1"/>
    <col min="10" max="10" width="4.7265625" style="47" customWidth="1"/>
    <col min="11" max="11" width="4.7265625" style="32" customWidth="1"/>
    <col min="12" max="12" width="13.7265625" style="26" customWidth="1"/>
    <col min="13" max="13" width="13.7265625" style="27" customWidth="1"/>
    <col min="14" max="14" width="14.7265625" style="27" customWidth="1"/>
    <col min="15" max="30" width="9.26953125" style="26" customWidth="1"/>
    <col min="31" max="31" width="10.453125" style="26" customWidth="1"/>
    <col min="32" max="16384" width="9.1796875" style="27"/>
  </cols>
  <sheetData>
    <row r="1" spans="1:31" s="25" customFormat="1" ht="85.15" customHeight="1" x14ac:dyDescent="0.3">
      <c r="A1" s="22"/>
      <c r="B1" s="22"/>
      <c r="C1" s="22"/>
      <c r="D1" s="23"/>
      <c r="E1" s="22"/>
      <c r="F1" s="22"/>
      <c r="G1" s="22"/>
      <c r="H1" s="22"/>
      <c r="I1" s="22"/>
      <c r="J1" s="22"/>
      <c r="K1" s="22"/>
      <c r="L1" s="24"/>
      <c r="O1" s="24"/>
      <c r="P1" s="24"/>
      <c r="Q1" s="24"/>
      <c r="R1" s="24"/>
      <c r="S1" s="24"/>
      <c r="T1" s="24"/>
      <c r="U1" s="24"/>
      <c r="V1" s="67" t="s">
        <v>130</v>
      </c>
      <c r="W1" s="67"/>
      <c r="X1" s="67"/>
      <c r="Y1" s="67"/>
      <c r="Z1" s="67"/>
      <c r="AA1" s="67"/>
      <c r="AB1" s="67"/>
      <c r="AC1" s="67"/>
      <c r="AD1" s="67"/>
      <c r="AE1" s="24"/>
    </row>
    <row r="2" spans="1:31" s="25" customFormat="1" ht="85.15" customHeight="1" x14ac:dyDescent="0.3">
      <c r="A2" s="22"/>
      <c r="B2" s="22"/>
      <c r="C2" s="22"/>
      <c r="D2" s="23"/>
      <c r="E2" s="22"/>
      <c r="F2" s="22"/>
      <c r="G2" s="22"/>
      <c r="H2" s="22"/>
      <c r="I2" s="22"/>
      <c r="J2" s="22"/>
      <c r="K2" s="22"/>
      <c r="L2" s="24"/>
      <c r="O2" s="24"/>
      <c r="P2" s="24"/>
      <c r="Q2" s="24"/>
      <c r="R2" s="24"/>
      <c r="S2" s="24"/>
      <c r="T2" s="24"/>
      <c r="U2" s="24"/>
      <c r="V2" s="66" t="s">
        <v>126</v>
      </c>
      <c r="W2" s="66"/>
      <c r="X2" s="66"/>
      <c r="Y2" s="66"/>
      <c r="Z2" s="66"/>
      <c r="AA2" s="66"/>
      <c r="AB2" s="66"/>
      <c r="AC2" s="66"/>
      <c r="AD2" s="66"/>
      <c r="AE2" s="24"/>
    </row>
    <row r="3" spans="1:31" ht="39.65" customHeight="1" x14ac:dyDescent="0.3">
      <c r="A3" s="71" t="s">
        <v>71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</row>
    <row r="4" spans="1:31" ht="15.75" customHeight="1" x14ac:dyDescent="0.3">
      <c r="A4" s="28"/>
      <c r="B4" s="28"/>
      <c r="C4" s="28"/>
      <c r="D4" s="29"/>
      <c r="E4" s="28"/>
      <c r="F4" s="28"/>
      <c r="G4" s="28"/>
      <c r="H4" s="28"/>
      <c r="I4" s="28"/>
      <c r="J4" s="28"/>
      <c r="K4" s="28"/>
      <c r="M4" s="30"/>
      <c r="N4" s="30"/>
    </row>
    <row r="5" spans="1:31" s="32" customFormat="1" ht="15" customHeight="1" x14ac:dyDescent="0.35">
      <c r="A5" s="69" t="s">
        <v>0</v>
      </c>
      <c r="B5" s="69"/>
      <c r="C5" s="72" t="s">
        <v>1</v>
      </c>
      <c r="D5" s="69" t="s">
        <v>2</v>
      </c>
      <c r="E5" s="69"/>
      <c r="F5" s="69"/>
      <c r="G5" s="69"/>
      <c r="H5" s="69"/>
      <c r="I5" s="69"/>
      <c r="J5" s="69"/>
      <c r="K5" s="69"/>
      <c r="L5" s="69" t="s">
        <v>70</v>
      </c>
      <c r="M5" s="69" t="s">
        <v>3</v>
      </c>
      <c r="N5" s="69" t="s">
        <v>4</v>
      </c>
      <c r="O5" s="78" t="s">
        <v>5</v>
      </c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80"/>
      <c r="AE5" s="31"/>
    </row>
    <row r="6" spans="1:31" s="32" customFormat="1" ht="74.25" customHeight="1" x14ac:dyDescent="0.35">
      <c r="A6" s="69"/>
      <c r="B6" s="69"/>
      <c r="C6" s="72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81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3"/>
      <c r="AE6" s="31"/>
    </row>
    <row r="7" spans="1:31" s="32" customFormat="1" ht="66" customHeight="1" x14ac:dyDescent="0.35">
      <c r="A7" s="69"/>
      <c r="B7" s="69"/>
      <c r="C7" s="72"/>
      <c r="D7" s="73" t="s">
        <v>6</v>
      </c>
      <c r="E7" s="73" t="s">
        <v>7</v>
      </c>
      <c r="F7" s="73" t="s">
        <v>8</v>
      </c>
      <c r="G7" s="73" t="s">
        <v>9</v>
      </c>
      <c r="H7" s="73" t="s">
        <v>10</v>
      </c>
      <c r="I7" s="75" t="s">
        <v>11</v>
      </c>
      <c r="J7" s="84" t="s">
        <v>12</v>
      </c>
      <c r="K7" s="74" t="s">
        <v>13</v>
      </c>
      <c r="L7" s="69"/>
      <c r="M7" s="69"/>
      <c r="N7" s="69"/>
      <c r="O7" s="76" t="s">
        <v>14</v>
      </c>
      <c r="P7" s="76" t="s">
        <v>15</v>
      </c>
      <c r="Q7" s="77" t="s">
        <v>16</v>
      </c>
      <c r="R7" s="69" t="s">
        <v>17</v>
      </c>
      <c r="S7" s="69" t="s">
        <v>18</v>
      </c>
      <c r="T7" s="69" t="s">
        <v>19</v>
      </c>
      <c r="U7" s="69" t="s">
        <v>20</v>
      </c>
      <c r="V7" s="69" t="s">
        <v>21</v>
      </c>
      <c r="W7" s="69" t="s">
        <v>22</v>
      </c>
      <c r="X7" s="69" t="s">
        <v>23</v>
      </c>
      <c r="Y7" s="69" t="s">
        <v>24</v>
      </c>
      <c r="Z7" s="69" t="s">
        <v>88</v>
      </c>
      <c r="AA7" s="69" t="s">
        <v>89</v>
      </c>
      <c r="AB7" s="69" t="s">
        <v>90</v>
      </c>
      <c r="AC7" s="69" t="s">
        <v>91</v>
      </c>
      <c r="AD7" s="69" t="s">
        <v>92</v>
      </c>
      <c r="AE7" s="31"/>
    </row>
    <row r="8" spans="1:31" s="32" customFormat="1" ht="14.5" customHeight="1" x14ac:dyDescent="0.35">
      <c r="A8" s="69"/>
      <c r="B8" s="69"/>
      <c r="C8" s="72"/>
      <c r="D8" s="73"/>
      <c r="E8" s="73"/>
      <c r="F8" s="73"/>
      <c r="G8" s="73"/>
      <c r="H8" s="73"/>
      <c r="I8" s="75"/>
      <c r="J8" s="84"/>
      <c r="K8" s="74"/>
      <c r="L8" s="69"/>
      <c r="M8" s="69"/>
      <c r="N8" s="69"/>
      <c r="O8" s="77"/>
      <c r="P8" s="77"/>
      <c r="Q8" s="77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31"/>
    </row>
    <row r="9" spans="1:31" s="32" customFormat="1" x14ac:dyDescent="0.35">
      <c r="A9" s="33">
        <v>1</v>
      </c>
      <c r="B9" s="33">
        <v>2</v>
      </c>
      <c r="C9" s="34">
        <v>3</v>
      </c>
      <c r="D9" s="34">
        <v>4</v>
      </c>
      <c r="E9" s="33">
        <v>5</v>
      </c>
      <c r="F9" s="33">
        <v>6</v>
      </c>
      <c r="G9" s="33">
        <v>7</v>
      </c>
      <c r="H9" s="33">
        <v>8</v>
      </c>
      <c r="I9" s="33">
        <v>9</v>
      </c>
      <c r="J9" s="33">
        <v>10</v>
      </c>
      <c r="K9" s="33">
        <v>11</v>
      </c>
      <c r="L9" s="33">
        <v>12</v>
      </c>
      <c r="M9" s="33">
        <v>13</v>
      </c>
      <c r="N9" s="33">
        <v>14</v>
      </c>
      <c r="O9" s="33">
        <v>15</v>
      </c>
      <c r="P9" s="33">
        <v>16</v>
      </c>
      <c r="Q9" s="33">
        <v>17</v>
      </c>
      <c r="R9" s="33">
        <v>18</v>
      </c>
      <c r="S9" s="33">
        <v>19</v>
      </c>
      <c r="T9" s="33">
        <v>20</v>
      </c>
      <c r="U9" s="33">
        <v>21</v>
      </c>
      <c r="V9" s="33">
        <v>22</v>
      </c>
      <c r="W9" s="33">
        <v>23</v>
      </c>
      <c r="X9" s="33">
        <v>24</v>
      </c>
      <c r="Y9" s="33">
        <v>25</v>
      </c>
      <c r="Z9" s="33">
        <v>26</v>
      </c>
      <c r="AA9" s="33">
        <v>27</v>
      </c>
      <c r="AB9" s="33">
        <v>28</v>
      </c>
      <c r="AC9" s="33">
        <v>29</v>
      </c>
      <c r="AD9" s="33">
        <v>30</v>
      </c>
      <c r="AE9" s="31"/>
    </row>
    <row r="10" spans="1:31" ht="42" x14ac:dyDescent="0.3">
      <c r="A10" s="34"/>
      <c r="B10" s="34"/>
      <c r="C10" s="34"/>
      <c r="D10" s="37" t="s">
        <v>51</v>
      </c>
      <c r="E10" s="37" t="s">
        <v>25</v>
      </c>
      <c r="F10" s="37" t="s">
        <v>25</v>
      </c>
      <c r="G10" s="37" t="s">
        <v>25</v>
      </c>
      <c r="H10" s="37" t="s">
        <v>25</v>
      </c>
      <c r="I10" s="33" t="s">
        <v>25</v>
      </c>
      <c r="J10" s="33"/>
      <c r="K10" s="33" t="s">
        <v>25</v>
      </c>
      <c r="L10" s="33" t="s">
        <v>25</v>
      </c>
      <c r="M10" s="39">
        <f>SUM(M11:M17)</f>
        <v>3685.9</v>
      </c>
      <c r="N10" s="39">
        <f>SUM(N11:N17)</f>
        <v>3373.7</v>
      </c>
      <c r="O10" s="33">
        <f t="shared" ref="O10:AD10" si="0">COUNTIF(O11:O17,"*")</f>
        <v>0</v>
      </c>
      <c r="P10" s="33">
        <f t="shared" si="0"/>
        <v>0</v>
      </c>
      <c r="Q10" s="33">
        <f t="shared" si="0"/>
        <v>0</v>
      </c>
      <c r="R10" s="33">
        <f t="shared" si="0"/>
        <v>1</v>
      </c>
      <c r="S10" s="33">
        <f t="shared" si="0"/>
        <v>1</v>
      </c>
      <c r="T10" s="33">
        <f t="shared" si="0"/>
        <v>1</v>
      </c>
      <c r="U10" s="33">
        <f t="shared" si="0"/>
        <v>5</v>
      </c>
      <c r="V10" s="33">
        <f t="shared" si="0"/>
        <v>3</v>
      </c>
      <c r="W10" s="33">
        <f t="shared" si="0"/>
        <v>3</v>
      </c>
      <c r="X10" s="33">
        <f t="shared" si="0"/>
        <v>3</v>
      </c>
      <c r="Y10" s="33">
        <f t="shared" si="0"/>
        <v>3</v>
      </c>
      <c r="Z10" s="33">
        <f t="shared" si="0"/>
        <v>0</v>
      </c>
      <c r="AA10" s="33">
        <f t="shared" si="0"/>
        <v>0</v>
      </c>
      <c r="AB10" s="33">
        <f t="shared" si="0"/>
        <v>0</v>
      </c>
      <c r="AC10" s="33">
        <f t="shared" si="0"/>
        <v>0</v>
      </c>
      <c r="AD10" s="33">
        <f t="shared" si="0"/>
        <v>0</v>
      </c>
    </row>
    <row r="11" spans="1:31" ht="28" x14ac:dyDescent="0.3">
      <c r="A11" s="34">
        <v>1</v>
      </c>
      <c r="B11" s="34">
        <v>1</v>
      </c>
      <c r="C11" s="34">
        <v>4985</v>
      </c>
      <c r="D11" s="35" t="s">
        <v>52</v>
      </c>
      <c r="E11" s="37" t="s">
        <v>53</v>
      </c>
      <c r="F11" s="35" t="s">
        <v>54</v>
      </c>
      <c r="G11" s="35" t="s">
        <v>26</v>
      </c>
      <c r="H11" s="37" t="s">
        <v>36</v>
      </c>
      <c r="I11" s="38">
        <v>126</v>
      </c>
      <c r="J11" s="38"/>
      <c r="K11" s="34">
        <v>0</v>
      </c>
      <c r="L11" s="33">
        <v>1986</v>
      </c>
      <c r="M11" s="39">
        <v>547.1</v>
      </c>
      <c r="N11" s="39">
        <v>522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 t="s">
        <v>28</v>
      </c>
      <c r="V11" s="33">
        <v>0</v>
      </c>
      <c r="W11" s="33">
        <v>0</v>
      </c>
      <c r="X11" s="33" t="s">
        <v>30</v>
      </c>
      <c r="Y11" s="33" t="s">
        <v>27</v>
      </c>
      <c r="Z11" s="33"/>
      <c r="AA11" s="33"/>
      <c r="AB11" s="33"/>
      <c r="AC11" s="33"/>
      <c r="AD11" s="33"/>
    </row>
    <row r="12" spans="1:31" ht="28" x14ac:dyDescent="0.3">
      <c r="A12" s="34">
        <f t="shared" ref="A12:B17" si="1">A11+1</f>
        <v>2</v>
      </c>
      <c r="B12" s="34">
        <f t="shared" si="1"/>
        <v>2</v>
      </c>
      <c r="C12" s="34">
        <v>4986</v>
      </c>
      <c r="D12" s="35" t="s">
        <v>52</v>
      </c>
      <c r="E12" s="37" t="s">
        <v>53</v>
      </c>
      <c r="F12" s="35" t="s">
        <v>54</v>
      </c>
      <c r="G12" s="35" t="s">
        <v>26</v>
      </c>
      <c r="H12" s="37" t="s">
        <v>42</v>
      </c>
      <c r="I12" s="38">
        <v>18</v>
      </c>
      <c r="J12" s="38"/>
      <c r="K12" s="34">
        <v>0</v>
      </c>
      <c r="L12" s="33">
        <v>1969</v>
      </c>
      <c r="M12" s="39">
        <v>423.6</v>
      </c>
      <c r="N12" s="39">
        <v>396.4</v>
      </c>
      <c r="O12" s="33">
        <v>0</v>
      </c>
      <c r="P12" s="33">
        <v>0</v>
      </c>
      <c r="Q12" s="33"/>
      <c r="R12" s="33">
        <v>0</v>
      </c>
      <c r="S12" s="33">
        <v>0</v>
      </c>
      <c r="T12" s="33">
        <v>0</v>
      </c>
      <c r="U12" s="33">
        <v>0</v>
      </c>
      <c r="V12" s="33" t="s">
        <v>28</v>
      </c>
      <c r="W12" s="33">
        <v>0</v>
      </c>
      <c r="X12" s="33">
        <v>0</v>
      </c>
      <c r="Y12" s="33" t="s">
        <v>87</v>
      </c>
      <c r="Z12" s="33"/>
      <c r="AA12" s="33"/>
      <c r="AB12" s="33"/>
      <c r="AC12" s="33"/>
      <c r="AD12" s="33"/>
    </row>
    <row r="13" spans="1:31" ht="28" x14ac:dyDescent="0.3">
      <c r="A13" s="34">
        <f t="shared" si="1"/>
        <v>3</v>
      </c>
      <c r="B13" s="34">
        <f t="shared" si="1"/>
        <v>3</v>
      </c>
      <c r="C13" s="34">
        <v>4987</v>
      </c>
      <c r="D13" s="35" t="s">
        <v>52</v>
      </c>
      <c r="E13" s="37" t="s">
        <v>53</v>
      </c>
      <c r="F13" s="35" t="s">
        <v>54</v>
      </c>
      <c r="G13" s="35" t="s">
        <v>26</v>
      </c>
      <c r="H13" s="37" t="s">
        <v>42</v>
      </c>
      <c r="I13" s="38">
        <v>33</v>
      </c>
      <c r="J13" s="38"/>
      <c r="K13" s="34">
        <v>0</v>
      </c>
      <c r="L13" s="33">
        <v>1975</v>
      </c>
      <c r="M13" s="39">
        <v>593.4</v>
      </c>
      <c r="N13" s="39">
        <v>528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 t="s">
        <v>34</v>
      </c>
      <c r="V13" s="33" t="s">
        <v>33</v>
      </c>
      <c r="W13" s="33" t="s">
        <v>28</v>
      </c>
      <c r="X13" s="33">
        <v>0</v>
      </c>
      <c r="Y13" s="33">
        <v>0</v>
      </c>
      <c r="Z13" s="33"/>
      <c r="AA13" s="33"/>
      <c r="AB13" s="33"/>
      <c r="AC13" s="33"/>
      <c r="AD13" s="33"/>
    </row>
    <row r="14" spans="1:31" ht="28" x14ac:dyDescent="0.3">
      <c r="A14" s="34">
        <f t="shared" si="1"/>
        <v>4</v>
      </c>
      <c r="B14" s="34">
        <f t="shared" si="1"/>
        <v>4</v>
      </c>
      <c r="C14" s="34">
        <v>4988</v>
      </c>
      <c r="D14" s="35" t="s">
        <v>52</v>
      </c>
      <c r="E14" s="37" t="s">
        <v>53</v>
      </c>
      <c r="F14" s="35" t="s">
        <v>54</v>
      </c>
      <c r="G14" s="35" t="s">
        <v>26</v>
      </c>
      <c r="H14" s="37" t="s">
        <v>43</v>
      </c>
      <c r="I14" s="38">
        <v>7</v>
      </c>
      <c r="J14" s="38"/>
      <c r="K14" s="34">
        <v>0</v>
      </c>
      <c r="L14" s="33">
        <v>1967</v>
      </c>
      <c r="M14" s="39">
        <v>421.1</v>
      </c>
      <c r="N14" s="39">
        <v>377.9</v>
      </c>
      <c r="O14" s="33">
        <v>0</v>
      </c>
      <c r="P14" s="33">
        <v>0</v>
      </c>
      <c r="Q14" s="33">
        <v>0</v>
      </c>
      <c r="R14" s="33" t="s">
        <v>32</v>
      </c>
      <c r="S14" s="33">
        <v>0</v>
      </c>
      <c r="T14" s="33">
        <v>0</v>
      </c>
      <c r="U14" s="33">
        <v>0</v>
      </c>
      <c r="V14" s="33" t="s">
        <v>34</v>
      </c>
      <c r="W14" s="33">
        <v>0</v>
      </c>
      <c r="X14" s="33" t="s">
        <v>28</v>
      </c>
      <c r="Y14" s="33">
        <v>0</v>
      </c>
      <c r="Z14" s="33"/>
      <c r="AA14" s="33"/>
      <c r="AB14" s="33"/>
      <c r="AC14" s="33"/>
      <c r="AD14" s="33"/>
    </row>
    <row r="15" spans="1:31" ht="28" x14ac:dyDescent="0.3">
      <c r="A15" s="34">
        <f t="shared" si="1"/>
        <v>5</v>
      </c>
      <c r="B15" s="34">
        <f t="shared" si="1"/>
        <v>5</v>
      </c>
      <c r="C15" s="34">
        <v>4989</v>
      </c>
      <c r="D15" s="35" t="s">
        <v>52</v>
      </c>
      <c r="E15" s="37" t="s">
        <v>53</v>
      </c>
      <c r="F15" s="35" t="s">
        <v>54</v>
      </c>
      <c r="G15" s="35" t="s">
        <v>26</v>
      </c>
      <c r="H15" s="37" t="s">
        <v>50</v>
      </c>
      <c r="I15" s="38">
        <v>6</v>
      </c>
      <c r="J15" s="38"/>
      <c r="K15" s="34">
        <v>0</v>
      </c>
      <c r="L15" s="33">
        <v>1971</v>
      </c>
      <c r="M15" s="39">
        <v>583.4</v>
      </c>
      <c r="N15" s="39">
        <v>519.5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 t="s">
        <v>31</v>
      </c>
      <c r="V15" s="33">
        <v>0</v>
      </c>
      <c r="W15" s="33" t="s">
        <v>34</v>
      </c>
      <c r="X15" s="33">
        <v>0</v>
      </c>
      <c r="Y15" s="33" t="s">
        <v>35</v>
      </c>
      <c r="Z15" s="33"/>
      <c r="AA15" s="33"/>
      <c r="AB15" s="33"/>
      <c r="AC15" s="33"/>
      <c r="AD15" s="33"/>
    </row>
    <row r="16" spans="1:31" ht="28" x14ac:dyDescent="0.3">
      <c r="A16" s="34">
        <f t="shared" si="1"/>
        <v>6</v>
      </c>
      <c r="B16" s="34">
        <f t="shared" si="1"/>
        <v>6</v>
      </c>
      <c r="C16" s="34">
        <v>4990</v>
      </c>
      <c r="D16" s="35" t="s">
        <v>52</v>
      </c>
      <c r="E16" s="37" t="s">
        <v>53</v>
      </c>
      <c r="F16" s="35" t="s">
        <v>54</v>
      </c>
      <c r="G16" s="35" t="s">
        <v>26</v>
      </c>
      <c r="H16" s="37" t="s">
        <v>41</v>
      </c>
      <c r="I16" s="38">
        <v>1</v>
      </c>
      <c r="J16" s="38"/>
      <c r="K16" s="34">
        <v>0</v>
      </c>
      <c r="L16" s="33">
        <v>1976</v>
      </c>
      <c r="M16" s="39">
        <v>546.9</v>
      </c>
      <c r="N16" s="39">
        <v>502.7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 t="s">
        <v>29</v>
      </c>
      <c r="U16" s="33" t="s">
        <v>28</v>
      </c>
      <c r="V16" s="33">
        <v>0</v>
      </c>
      <c r="W16" s="33">
        <v>0</v>
      </c>
      <c r="X16" s="33" t="s">
        <v>34</v>
      </c>
      <c r="Y16" s="33">
        <v>0</v>
      </c>
      <c r="Z16" s="33"/>
      <c r="AA16" s="33"/>
      <c r="AB16" s="33"/>
      <c r="AC16" s="33"/>
      <c r="AD16" s="33"/>
    </row>
    <row r="17" spans="1:30" ht="28" x14ac:dyDescent="0.3">
      <c r="A17" s="34">
        <f t="shared" si="1"/>
        <v>7</v>
      </c>
      <c r="B17" s="34">
        <f t="shared" si="1"/>
        <v>7</v>
      </c>
      <c r="C17" s="34">
        <v>4992</v>
      </c>
      <c r="D17" s="35" t="s">
        <v>52</v>
      </c>
      <c r="E17" s="37" t="s">
        <v>53</v>
      </c>
      <c r="F17" s="35" t="s">
        <v>54</v>
      </c>
      <c r="G17" s="35" t="s">
        <v>26</v>
      </c>
      <c r="H17" s="37" t="s">
        <v>49</v>
      </c>
      <c r="I17" s="38">
        <v>3</v>
      </c>
      <c r="J17" s="38"/>
      <c r="K17" s="34">
        <v>0</v>
      </c>
      <c r="L17" s="33">
        <v>1975</v>
      </c>
      <c r="M17" s="39">
        <v>570.4</v>
      </c>
      <c r="N17" s="39">
        <v>527.20000000000005</v>
      </c>
      <c r="O17" s="33">
        <v>0</v>
      </c>
      <c r="P17" s="33">
        <v>0</v>
      </c>
      <c r="Q17" s="33">
        <v>0</v>
      </c>
      <c r="R17" s="33">
        <v>0</v>
      </c>
      <c r="S17" s="33" t="s">
        <v>29</v>
      </c>
      <c r="T17" s="33">
        <v>0</v>
      </c>
      <c r="U17" s="33" t="s">
        <v>30</v>
      </c>
      <c r="V17" s="33">
        <v>0</v>
      </c>
      <c r="W17" s="33" t="s">
        <v>28</v>
      </c>
      <c r="X17" s="33">
        <v>0</v>
      </c>
      <c r="Y17" s="33">
        <v>0</v>
      </c>
      <c r="Z17" s="33"/>
      <c r="AA17" s="33"/>
      <c r="AB17" s="33"/>
      <c r="AC17" s="33"/>
      <c r="AD17" s="33"/>
    </row>
    <row r="18" spans="1:30" x14ac:dyDescent="0.3">
      <c r="A18" s="40"/>
      <c r="B18" s="40"/>
      <c r="C18" s="40"/>
      <c r="D18" s="41"/>
      <c r="E18" s="42"/>
      <c r="F18" s="41"/>
      <c r="G18" s="41"/>
      <c r="H18" s="42"/>
      <c r="I18" s="43"/>
      <c r="J18" s="43"/>
      <c r="K18" s="44"/>
    </row>
    <row r="19" spans="1:30" ht="20.5" x14ac:dyDescent="0.45">
      <c r="A19" s="36"/>
      <c r="B19" s="36"/>
      <c r="C19" s="62" t="s">
        <v>55</v>
      </c>
      <c r="D19" s="62"/>
      <c r="E19" s="62"/>
      <c r="F19" s="48"/>
      <c r="G19" s="48"/>
      <c r="H19" s="49"/>
      <c r="I19" s="50"/>
      <c r="J19" s="50"/>
      <c r="K19" s="51"/>
      <c r="L19" s="60"/>
      <c r="M19" s="61"/>
      <c r="N19" s="61"/>
    </row>
    <row r="20" spans="1:30" ht="20.5" x14ac:dyDescent="0.45">
      <c r="A20" s="36"/>
      <c r="B20" s="36"/>
      <c r="C20" s="52" t="s">
        <v>56</v>
      </c>
      <c r="D20" s="58" t="s">
        <v>74</v>
      </c>
      <c r="E20" s="58"/>
      <c r="F20" s="53"/>
      <c r="G20" s="53"/>
      <c r="H20" s="54"/>
      <c r="I20" s="55"/>
      <c r="J20" s="55"/>
      <c r="K20" s="56"/>
      <c r="L20" s="60"/>
      <c r="M20" s="61"/>
      <c r="N20" s="61"/>
    </row>
    <row r="21" spans="1:30" ht="20.5" x14ac:dyDescent="0.45">
      <c r="A21" s="36"/>
      <c r="B21" s="36"/>
      <c r="C21" s="52" t="s">
        <v>57</v>
      </c>
      <c r="D21" s="58" t="s">
        <v>75</v>
      </c>
      <c r="E21" s="58"/>
      <c r="F21" s="53"/>
      <c r="G21" s="53"/>
      <c r="H21" s="54"/>
      <c r="I21" s="55"/>
      <c r="J21" s="55"/>
      <c r="K21" s="56"/>
      <c r="L21" s="60"/>
      <c r="M21" s="61"/>
      <c r="N21" s="61"/>
    </row>
    <row r="22" spans="1:30" ht="20.5" x14ac:dyDescent="0.45">
      <c r="A22" s="36"/>
      <c r="B22" s="36"/>
      <c r="C22" s="52" t="s">
        <v>58</v>
      </c>
      <c r="D22" s="53" t="s">
        <v>76</v>
      </c>
      <c r="E22" s="54"/>
      <c r="F22" s="53"/>
      <c r="G22" s="53"/>
      <c r="H22" s="54"/>
      <c r="I22" s="55"/>
      <c r="J22" s="55"/>
      <c r="K22" s="56"/>
      <c r="L22" s="60"/>
      <c r="M22" s="61"/>
      <c r="N22" s="61"/>
    </row>
    <row r="23" spans="1:30" ht="20.5" x14ac:dyDescent="0.45">
      <c r="A23" s="36"/>
      <c r="B23" s="36"/>
      <c r="C23" s="52" t="s">
        <v>59</v>
      </c>
      <c r="D23" s="53" t="s">
        <v>77</v>
      </c>
      <c r="E23" s="54"/>
      <c r="F23" s="53"/>
      <c r="G23" s="53"/>
      <c r="H23" s="54"/>
      <c r="I23" s="55"/>
      <c r="J23" s="55"/>
      <c r="K23" s="56"/>
      <c r="L23" s="60"/>
      <c r="M23" s="61"/>
      <c r="N23" s="61"/>
    </row>
    <row r="24" spans="1:30" ht="20.5" x14ac:dyDescent="0.45">
      <c r="A24" s="36"/>
      <c r="B24" s="36"/>
      <c r="C24" s="52" t="s">
        <v>60</v>
      </c>
      <c r="D24" s="53" t="s">
        <v>78</v>
      </c>
      <c r="E24" s="54"/>
      <c r="F24" s="53"/>
      <c r="G24" s="53"/>
      <c r="H24" s="54"/>
      <c r="I24" s="55"/>
      <c r="J24" s="55"/>
      <c r="K24" s="56"/>
      <c r="L24" s="60"/>
      <c r="M24" s="61"/>
      <c r="N24" s="61"/>
    </row>
    <row r="25" spans="1:30" ht="20.5" x14ac:dyDescent="0.45">
      <c r="A25" s="36"/>
      <c r="B25" s="36"/>
      <c r="C25" s="52" t="s">
        <v>61</v>
      </c>
      <c r="D25" s="53" t="s">
        <v>79</v>
      </c>
      <c r="E25" s="54"/>
      <c r="F25" s="53"/>
      <c r="G25" s="53"/>
      <c r="H25" s="54"/>
      <c r="I25" s="55"/>
      <c r="J25" s="55"/>
      <c r="K25" s="56"/>
      <c r="L25" s="60"/>
      <c r="M25" s="61"/>
      <c r="N25" s="61"/>
    </row>
    <row r="26" spans="1:30" ht="20.5" x14ac:dyDescent="0.45">
      <c r="A26" s="36"/>
      <c r="B26" s="36"/>
      <c r="C26" s="52" t="s">
        <v>62</v>
      </c>
      <c r="D26" s="53" t="s">
        <v>80</v>
      </c>
      <c r="E26" s="54"/>
      <c r="F26" s="53"/>
      <c r="G26" s="53"/>
      <c r="H26" s="54"/>
      <c r="I26" s="55"/>
      <c r="J26" s="55"/>
      <c r="K26" s="57"/>
      <c r="L26" s="60"/>
      <c r="M26" s="61"/>
      <c r="N26" s="61"/>
    </row>
    <row r="27" spans="1:30" ht="20.5" x14ac:dyDescent="0.45">
      <c r="A27" s="36"/>
      <c r="B27" s="36"/>
      <c r="C27" s="52" t="s">
        <v>63</v>
      </c>
      <c r="D27" s="53" t="s">
        <v>81</v>
      </c>
      <c r="E27" s="54"/>
      <c r="F27" s="53"/>
      <c r="G27" s="53"/>
      <c r="H27" s="54"/>
      <c r="I27" s="55"/>
      <c r="J27" s="55"/>
      <c r="K27" s="56"/>
      <c r="L27" s="60"/>
      <c r="M27" s="61"/>
      <c r="N27" s="61"/>
    </row>
    <row r="28" spans="1:30" ht="20.5" x14ac:dyDescent="0.45">
      <c r="A28" s="36"/>
      <c r="B28" s="36"/>
      <c r="C28" s="52" t="s">
        <v>64</v>
      </c>
      <c r="D28" s="53" t="s">
        <v>82</v>
      </c>
      <c r="E28" s="54"/>
      <c r="F28" s="53"/>
      <c r="G28" s="53"/>
      <c r="H28" s="54"/>
      <c r="I28" s="55"/>
      <c r="J28" s="55"/>
      <c r="K28" s="56"/>
      <c r="L28" s="60"/>
      <c r="M28" s="61"/>
      <c r="N28" s="61"/>
    </row>
    <row r="29" spans="1:30" ht="20.5" x14ac:dyDescent="0.45">
      <c r="A29" s="36"/>
      <c r="B29" s="36"/>
      <c r="C29" s="52" t="s">
        <v>65</v>
      </c>
      <c r="D29" s="53" t="s">
        <v>83</v>
      </c>
      <c r="E29" s="54"/>
      <c r="F29" s="53"/>
      <c r="G29" s="53"/>
      <c r="H29" s="54"/>
      <c r="I29" s="55"/>
      <c r="J29" s="55"/>
      <c r="K29" s="56"/>
      <c r="L29" s="60"/>
      <c r="M29" s="61"/>
      <c r="N29" s="61"/>
    </row>
    <row r="30" spans="1:30" ht="20.5" x14ac:dyDescent="0.45">
      <c r="A30" s="36"/>
      <c r="B30" s="36"/>
      <c r="C30" s="52" t="s">
        <v>66</v>
      </c>
      <c r="D30" s="53" t="s">
        <v>84</v>
      </c>
      <c r="E30" s="54"/>
      <c r="F30" s="53"/>
      <c r="G30" s="53"/>
      <c r="H30" s="54"/>
      <c r="I30" s="55"/>
      <c r="J30" s="55"/>
      <c r="K30" s="56"/>
      <c r="L30" s="60"/>
      <c r="M30" s="61"/>
      <c r="N30" s="61"/>
    </row>
    <row r="31" spans="1:30" ht="20.5" x14ac:dyDescent="0.3">
      <c r="A31" s="36"/>
      <c r="B31" s="36"/>
      <c r="C31" s="52" t="s">
        <v>72</v>
      </c>
      <c r="D31" s="53" t="s">
        <v>85</v>
      </c>
      <c r="E31" s="54"/>
      <c r="F31" s="53"/>
      <c r="G31" s="53"/>
      <c r="H31" s="54"/>
      <c r="I31" s="55"/>
      <c r="J31" s="55"/>
      <c r="K31" s="56"/>
      <c r="L31" s="59"/>
      <c r="M31" s="51"/>
      <c r="N31" s="5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</row>
    <row r="32" spans="1:30" ht="20.5" x14ac:dyDescent="0.3">
      <c r="A32" s="36"/>
      <c r="B32" s="36"/>
      <c r="C32" s="52" t="s">
        <v>73</v>
      </c>
      <c r="D32" s="53" t="s">
        <v>86</v>
      </c>
      <c r="E32" s="54"/>
      <c r="F32" s="53"/>
      <c r="G32" s="53"/>
      <c r="H32" s="54"/>
      <c r="I32" s="55"/>
      <c r="J32" s="55"/>
      <c r="K32" s="56"/>
      <c r="L32" s="59"/>
      <c r="M32" s="51"/>
      <c r="N32" s="5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</row>
    <row r="33" spans="1:30" ht="20.5" x14ac:dyDescent="0.3">
      <c r="A33" s="36"/>
      <c r="B33" s="36"/>
      <c r="C33" s="52" t="s">
        <v>45</v>
      </c>
      <c r="D33" s="58" t="s">
        <v>112</v>
      </c>
      <c r="E33" s="58"/>
      <c r="F33" s="53"/>
      <c r="G33" s="53"/>
      <c r="H33" s="54"/>
      <c r="I33" s="55"/>
      <c r="J33" s="55"/>
      <c r="K33" s="56"/>
      <c r="L33" s="59"/>
      <c r="M33" s="51"/>
      <c r="N33" s="5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</row>
    <row r="34" spans="1:30" ht="20.5" x14ac:dyDescent="0.3">
      <c r="A34" s="36"/>
      <c r="B34" s="36"/>
      <c r="C34" s="52" t="s">
        <v>32</v>
      </c>
      <c r="D34" s="53" t="s">
        <v>113</v>
      </c>
      <c r="E34" s="54"/>
      <c r="F34" s="53"/>
      <c r="G34" s="53"/>
      <c r="H34" s="54"/>
      <c r="I34" s="55"/>
      <c r="J34" s="55"/>
      <c r="K34" s="56"/>
      <c r="L34" s="59"/>
      <c r="M34" s="51"/>
      <c r="N34" s="5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</row>
    <row r="35" spans="1:30" ht="20.5" x14ac:dyDescent="0.3">
      <c r="A35" s="36"/>
      <c r="B35" s="36"/>
      <c r="C35" s="52" t="s">
        <v>47</v>
      </c>
      <c r="D35" s="53" t="s">
        <v>114</v>
      </c>
      <c r="E35" s="54"/>
      <c r="F35" s="53"/>
      <c r="G35" s="53"/>
      <c r="H35" s="54"/>
      <c r="I35" s="55"/>
      <c r="J35" s="55"/>
      <c r="K35" s="56"/>
      <c r="L35" s="59"/>
      <c r="M35" s="51"/>
      <c r="N35" s="5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</row>
    <row r="36" spans="1:30" ht="20.5" x14ac:dyDescent="0.3">
      <c r="A36" s="36"/>
      <c r="B36" s="36"/>
      <c r="C36" s="52" t="s">
        <v>44</v>
      </c>
      <c r="D36" s="53" t="s">
        <v>115</v>
      </c>
      <c r="E36" s="54"/>
      <c r="F36" s="53"/>
      <c r="G36" s="53"/>
      <c r="H36" s="54"/>
      <c r="I36" s="55"/>
      <c r="J36" s="55"/>
      <c r="K36" s="56"/>
      <c r="L36" s="59"/>
      <c r="M36" s="51"/>
      <c r="N36" s="5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</row>
    <row r="37" spans="1:30" ht="20.5" x14ac:dyDescent="0.3">
      <c r="A37" s="36"/>
      <c r="B37" s="36"/>
      <c r="C37" s="52" t="s">
        <v>48</v>
      </c>
      <c r="D37" s="53" t="s">
        <v>116</v>
      </c>
      <c r="E37" s="54"/>
      <c r="F37" s="53"/>
      <c r="G37" s="53"/>
      <c r="H37" s="54"/>
      <c r="I37" s="55"/>
      <c r="J37" s="55"/>
      <c r="K37" s="56"/>
      <c r="L37" s="59"/>
      <c r="M37" s="51"/>
      <c r="N37" s="5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</row>
    <row r="38" spans="1:30" ht="20.5" x14ac:dyDescent="0.3">
      <c r="A38" s="36"/>
      <c r="B38" s="36"/>
      <c r="C38" s="52" t="s">
        <v>38</v>
      </c>
      <c r="D38" s="53" t="s">
        <v>117</v>
      </c>
      <c r="E38" s="54"/>
      <c r="F38" s="53"/>
      <c r="G38" s="53"/>
      <c r="H38" s="54"/>
      <c r="I38" s="55"/>
      <c r="J38" s="55"/>
      <c r="K38" s="56"/>
      <c r="L38" s="59"/>
      <c r="M38" s="51"/>
      <c r="N38" s="5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</row>
    <row r="39" spans="1:30" ht="20.5" x14ac:dyDescent="0.3">
      <c r="A39" s="36"/>
      <c r="B39" s="36"/>
      <c r="C39" s="52" t="s">
        <v>67</v>
      </c>
      <c r="D39" s="53" t="s">
        <v>118</v>
      </c>
      <c r="E39" s="54"/>
      <c r="F39" s="53"/>
      <c r="G39" s="53"/>
      <c r="H39" s="54"/>
      <c r="I39" s="55"/>
      <c r="J39" s="55"/>
      <c r="K39" s="56"/>
      <c r="L39" s="59"/>
      <c r="M39" s="51"/>
      <c r="N39" s="5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</row>
    <row r="40" spans="1:30" ht="20.5" x14ac:dyDescent="0.3">
      <c r="A40" s="36"/>
      <c r="B40" s="36"/>
      <c r="C40" s="52" t="s">
        <v>40</v>
      </c>
      <c r="D40" s="53" t="s">
        <v>119</v>
      </c>
      <c r="E40" s="54"/>
      <c r="F40" s="53"/>
      <c r="G40" s="53"/>
      <c r="H40" s="54"/>
      <c r="I40" s="55"/>
      <c r="J40" s="55"/>
      <c r="K40" s="56"/>
      <c r="L40" s="59"/>
      <c r="M40" s="51"/>
      <c r="N40" s="5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</row>
    <row r="41" spans="1:30" ht="20.5" x14ac:dyDescent="0.3">
      <c r="A41" s="36"/>
      <c r="B41" s="36"/>
      <c r="C41" s="52" t="s">
        <v>68</v>
      </c>
      <c r="D41" s="53" t="s">
        <v>120</v>
      </c>
      <c r="E41" s="54"/>
      <c r="F41" s="53"/>
      <c r="G41" s="53"/>
      <c r="H41" s="54"/>
      <c r="I41" s="55"/>
      <c r="J41" s="55"/>
      <c r="K41" s="56"/>
      <c r="L41" s="59"/>
      <c r="M41" s="51"/>
      <c r="N41" s="5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</row>
    <row r="42" spans="1:30" ht="20.5" x14ac:dyDescent="0.3">
      <c r="A42" s="36"/>
      <c r="B42" s="36"/>
      <c r="C42" s="52" t="s">
        <v>39</v>
      </c>
      <c r="D42" s="53" t="s">
        <v>121</v>
      </c>
      <c r="E42" s="54"/>
      <c r="F42" s="53"/>
      <c r="G42" s="53"/>
      <c r="H42" s="54"/>
      <c r="I42" s="55"/>
      <c r="J42" s="55"/>
      <c r="K42" s="56"/>
      <c r="L42" s="59"/>
      <c r="M42" s="51"/>
      <c r="N42" s="5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</row>
    <row r="43" spans="1:30" ht="20.5" x14ac:dyDescent="0.3">
      <c r="A43" s="36"/>
      <c r="B43" s="36"/>
      <c r="C43" s="52" t="s">
        <v>69</v>
      </c>
      <c r="D43" s="68" t="s">
        <v>122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1:30" ht="20.5" x14ac:dyDescent="0.3">
      <c r="A44" s="36"/>
      <c r="B44" s="36"/>
      <c r="C44" s="52" t="s">
        <v>37</v>
      </c>
      <c r="D44" s="53" t="s">
        <v>123</v>
      </c>
      <c r="E44" s="54"/>
      <c r="F44" s="53"/>
      <c r="G44" s="53"/>
      <c r="H44" s="54"/>
      <c r="I44" s="55"/>
      <c r="J44" s="55"/>
      <c r="K44" s="56"/>
      <c r="L44" s="59"/>
      <c r="M44" s="51"/>
      <c r="N44" s="5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1:30" ht="20.5" x14ac:dyDescent="0.3">
      <c r="A45" s="36"/>
      <c r="B45" s="36"/>
      <c r="C45" s="52" t="s">
        <v>46</v>
      </c>
      <c r="D45" s="70" t="s">
        <v>127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1:30" ht="20.5" x14ac:dyDescent="0.3">
      <c r="A46" s="36"/>
      <c r="B46" s="36"/>
      <c r="C46" s="52" t="s">
        <v>111</v>
      </c>
      <c r="D46" s="68" t="s">
        <v>128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</row>
    <row r="47" spans="1:30" ht="20.5" x14ac:dyDescent="0.3">
      <c r="A47" s="36"/>
      <c r="B47" s="36"/>
      <c r="C47" s="52" t="s">
        <v>124</v>
      </c>
      <c r="D47" s="68" t="s">
        <v>129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113" ht="34.15" customHeight="1" x14ac:dyDescent="0.3"/>
    <row r="114" ht="34.15" customHeight="1" x14ac:dyDescent="0.3"/>
    <row r="115" ht="34.15" customHeight="1" x14ac:dyDescent="0.3"/>
    <row r="116" ht="34.15" customHeight="1" x14ac:dyDescent="0.3"/>
    <row r="117" ht="34.15" customHeight="1" x14ac:dyDescent="0.3"/>
    <row r="118" ht="34.15" customHeight="1" x14ac:dyDescent="0.3"/>
    <row r="119" ht="34.15" customHeight="1" x14ac:dyDescent="0.3"/>
    <row r="120" ht="34.15" customHeight="1" x14ac:dyDescent="0.3"/>
    <row r="121" ht="34.15" customHeight="1" x14ac:dyDescent="0.3"/>
    <row r="122" ht="34.15" customHeight="1" x14ac:dyDescent="0.3"/>
    <row r="123" ht="34.15" customHeight="1" x14ac:dyDescent="0.3"/>
    <row r="124" ht="34.15" customHeight="1" x14ac:dyDescent="0.3"/>
    <row r="125" ht="34.15" customHeight="1" x14ac:dyDescent="0.3"/>
    <row r="126" ht="34.15" customHeight="1" x14ac:dyDescent="0.3"/>
    <row r="127" ht="34.15" customHeight="1" x14ac:dyDescent="0.3"/>
    <row r="128" ht="34.15" customHeight="1" x14ac:dyDescent="0.3"/>
    <row r="129" ht="34.15" customHeight="1" x14ac:dyDescent="0.3"/>
    <row r="130" ht="34.15" customHeight="1" x14ac:dyDescent="0.3"/>
    <row r="131" ht="34.15" customHeight="1" x14ac:dyDescent="0.3"/>
    <row r="132" ht="34.15" customHeight="1" x14ac:dyDescent="0.3"/>
    <row r="133" ht="34.15" customHeight="1" x14ac:dyDescent="0.3"/>
    <row r="134" ht="34.15" customHeight="1" x14ac:dyDescent="0.3"/>
    <row r="135" ht="34.15" customHeight="1" x14ac:dyDescent="0.3"/>
    <row r="136" ht="34.15" customHeight="1" x14ac:dyDescent="0.3"/>
    <row r="137" ht="34.15" customHeight="1" x14ac:dyDescent="0.3"/>
    <row r="138" ht="34.15" customHeight="1" x14ac:dyDescent="0.3"/>
    <row r="139" ht="34.15" customHeight="1" x14ac:dyDescent="0.3"/>
    <row r="140" ht="34.15" customHeight="1" x14ac:dyDescent="0.3"/>
    <row r="141" ht="34.15" customHeight="1" x14ac:dyDescent="0.3"/>
    <row r="142" ht="34.15" customHeight="1" x14ac:dyDescent="0.3"/>
    <row r="143" ht="34.15" customHeight="1" x14ac:dyDescent="0.3"/>
    <row r="144" ht="34.15" customHeight="1" x14ac:dyDescent="0.3"/>
    <row r="145" ht="34.15" customHeight="1" x14ac:dyDescent="0.3"/>
    <row r="146" ht="34.15" customHeight="1" x14ac:dyDescent="0.3"/>
    <row r="147" ht="34.15" customHeight="1" x14ac:dyDescent="0.3"/>
    <row r="148" ht="34.15" customHeight="1" x14ac:dyDescent="0.3"/>
    <row r="149" ht="34.15" customHeight="1" x14ac:dyDescent="0.3"/>
    <row r="150" ht="34.15" customHeight="1" x14ac:dyDescent="0.3"/>
    <row r="151" ht="34.15" customHeight="1" x14ac:dyDescent="0.3"/>
    <row r="152" ht="34.15" customHeight="1" x14ac:dyDescent="0.3"/>
    <row r="153" ht="34.15" customHeight="1" x14ac:dyDescent="0.3"/>
    <row r="154" ht="34.15" customHeight="1" x14ac:dyDescent="0.3"/>
    <row r="155" ht="34.15" customHeight="1" x14ac:dyDescent="0.3"/>
    <row r="156" ht="34.15" customHeight="1" x14ac:dyDescent="0.3"/>
    <row r="157" ht="34.15" customHeight="1" x14ac:dyDescent="0.3"/>
    <row r="158" ht="34.15" customHeight="1" x14ac:dyDescent="0.3"/>
    <row r="159" ht="34.15" customHeight="1" x14ac:dyDescent="0.3"/>
    <row r="160" ht="34.15" customHeight="1" x14ac:dyDescent="0.3"/>
    <row r="161" ht="34.15" customHeight="1" x14ac:dyDescent="0.3"/>
    <row r="162" ht="34.15" customHeight="1" x14ac:dyDescent="0.3"/>
    <row r="163" ht="34.15" customHeight="1" x14ac:dyDescent="0.3"/>
    <row r="164" ht="34.15" customHeight="1" x14ac:dyDescent="0.3"/>
    <row r="165" ht="34.15" customHeight="1" x14ac:dyDescent="0.3"/>
    <row r="166" ht="34.15" customHeight="1" x14ac:dyDescent="0.3"/>
    <row r="167" ht="34.15" customHeight="1" x14ac:dyDescent="0.3"/>
    <row r="168" ht="34.15" customHeight="1" x14ac:dyDescent="0.3"/>
    <row r="169" ht="34.15" customHeight="1" x14ac:dyDescent="0.3"/>
    <row r="170" ht="34.15" customHeight="1" x14ac:dyDescent="0.3"/>
    <row r="171" ht="34.15" customHeight="1" x14ac:dyDescent="0.3"/>
    <row r="172" ht="34.15" customHeight="1" x14ac:dyDescent="0.3"/>
    <row r="173" ht="34.15" customHeight="1" x14ac:dyDescent="0.3"/>
    <row r="174" ht="34.15" customHeight="1" x14ac:dyDescent="0.3"/>
    <row r="175" ht="34.15" customHeight="1" x14ac:dyDescent="0.3"/>
    <row r="176" ht="34.15" customHeight="1" x14ac:dyDescent="0.3"/>
    <row r="177" ht="34.15" customHeight="1" x14ac:dyDescent="0.3"/>
    <row r="178" ht="34.15" customHeight="1" x14ac:dyDescent="0.3"/>
    <row r="179" ht="34.15" customHeight="1" x14ac:dyDescent="0.3"/>
    <row r="180" ht="34.15" customHeight="1" x14ac:dyDescent="0.3"/>
    <row r="181" ht="34.15" customHeight="1" x14ac:dyDescent="0.3"/>
    <row r="182" ht="34.15" customHeight="1" x14ac:dyDescent="0.3"/>
    <row r="183" ht="34.15" customHeight="1" x14ac:dyDescent="0.3"/>
    <row r="184" ht="34.15" customHeight="1" x14ac:dyDescent="0.3"/>
    <row r="185" ht="34.15" customHeight="1" x14ac:dyDescent="0.3"/>
    <row r="186" ht="34.15" customHeight="1" x14ac:dyDescent="0.3"/>
    <row r="187" ht="34.15" customHeight="1" x14ac:dyDescent="0.3"/>
    <row r="188" ht="34.15" customHeight="1" x14ac:dyDescent="0.3"/>
    <row r="189" ht="34.15" customHeight="1" x14ac:dyDescent="0.3"/>
    <row r="190" ht="34.15" customHeight="1" x14ac:dyDescent="0.3"/>
    <row r="191" ht="34.15" customHeight="1" x14ac:dyDescent="0.3"/>
    <row r="192" ht="34.15" customHeight="1" x14ac:dyDescent="0.3"/>
    <row r="193" ht="34.15" customHeight="1" x14ac:dyDescent="0.3"/>
    <row r="194" ht="34.15" customHeight="1" x14ac:dyDescent="0.3"/>
    <row r="195" ht="34.15" customHeight="1" x14ac:dyDescent="0.3"/>
    <row r="196" ht="34.15" customHeight="1" x14ac:dyDescent="0.3"/>
    <row r="197" ht="79.900000000000006" customHeight="1" x14ac:dyDescent="0.3"/>
    <row r="198" ht="79.900000000000006" customHeight="1" x14ac:dyDescent="0.3"/>
    <row r="199" ht="79.900000000000006" customHeight="1" x14ac:dyDescent="0.3"/>
    <row r="200" ht="79.900000000000006" customHeight="1" x14ac:dyDescent="0.3"/>
    <row r="204" ht="15" customHeight="1" x14ac:dyDescent="0.3"/>
    <row r="217" spans="4:31" s="32" customFormat="1" x14ac:dyDescent="0.3">
      <c r="D217" s="45"/>
      <c r="E217" s="46"/>
      <c r="F217" s="45"/>
      <c r="G217" s="45"/>
      <c r="H217" s="46"/>
      <c r="I217" s="47"/>
      <c r="J217" s="47"/>
      <c r="L217" s="26"/>
      <c r="M217" s="27"/>
      <c r="N217" s="27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31"/>
    </row>
    <row r="218" spans="4:31" s="32" customFormat="1" x14ac:dyDescent="0.3">
      <c r="D218" s="45"/>
      <c r="E218" s="46"/>
      <c r="F218" s="45"/>
      <c r="G218" s="45"/>
      <c r="H218" s="46"/>
      <c r="I218" s="47"/>
      <c r="J218" s="47"/>
      <c r="L218" s="26"/>
      <c r="M218" s="27"/>
      <c r="N218" s="27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31"/>
    </row>
    <row r="219" spans="4:31" s="32" customFormat="1" x14ac:dyDescent="0.3">
      <c r="D219" s="45"/>
      <c r="E219" s="46"/>
      <c r="F219" s="45"/>
      <c r="G219" s="45"/>
      <c r="H219" s="46"/>
      <c r="I219" s="47"/>
      <c r="J219" s="47"/>
      <c r="L219" s="26"/>
      <c r="M219" s="27"/>
      <c r="N219" s="27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31"/>
    </row>
    <row r="220" spans="4:31" s="32" customFormat="1" x14ac:dyDescent="0.3">
      <c r="D220" s="45"/>
      <c r="E220" s="46"/>
      <c r="F220" s="45"/>
      <c r="G220" s="45"/>
      <c r="H220" s="46"/>
      <c r="I220" s="47"/>
      <c r="J220" s="47"/>
      <c r="L220" s="26"/>
      <c r="M220" s="27"/>
      <c r="N220" s="27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31"/>
    </row>
    <row r="221" spans="4:31" s="32" customFormat="1" x14ac:dyDescent="0.3">
      <c r="D221" s="45"/>
      <c r="E221" s="46"/>
      <c r="F221" s="45"/>
      <c r="G221" s="45"/>
      <c r="H221" s="46"/>
      <c r="I221" s="47"/>
      <c r="J221" s="47"/>
      <c r="L221" s="26"/>
      <c r="M221" s="27"/>
      <c r="N221" s="27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31"/>
    </row>
    <row r="222" spans="4:31" s="32" customFormat="1" x14ac:dyDescent="0.3">
      <c r="D222" s="45"/>
      <c r="E222" s="46"/>
      <c r="F222" s="45"/>
      <c r="G222" s="45"/>
      <c r="H222" s="46"/>
      <c r="I222" s="47"/>
      <c r="J222" s="47"/>
      <c r="L222" s="26"/>
      <c r="M222" s="27"/>
      <c r="N222" s="27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31"/>
    </row>
    <row r="223" spans="4:31" s="32" customFormat="1" x14ac:dyDescent="0.3">
      <c r="D223" s="45"/>
      <c r="E223" s="46"/>
      <c r="F223" s="45"/>
      <c r="G223" s="45"/>
      <c r="H223" s="46"/>
      <c r="I223" s="47"/>
      <c r="J223" s="47"/>
      <c r="L223" s="26"/>
      <c r="M223" s="27"/>
      <c r="N223" s="27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31"/>
    </row>
    <row r="224" spans="4:31" s="32" customFormat="1" x14ac:dyDescent="0.3">
      <c r="D224" s="45"/>
      <c r="E224" s="46"/>
      <c r="F224" s="45"/>
      <c r="G224" s="45"/>
      <c r="H224" s="46"/>
      <c r="I224" s="47"/>
      <c r="J224" s="47"/>
      <c r="L224" s="26"/>
      <c r="M224" s="27"/>
      <c r="N224" s="27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31"/>
    </row>
    <row r="225" spans="4:31" s="32" customFormat="1" x14ac:dyDescent="0.3">
      <c r="D225" s="45"/>
      <c r="E225" s="46"/>
      <c r="F225" s="45"/>
      <c r="G225" s="45"/>
      <c r="H225" s="46"/>
      <c r="I225" s="47"/>
      <c r="J225" s="47"/>
      <c r="L225" s="26"/>
      <c r="M225" s="27"/>
      <c r="N225" s="27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31"/>
    </row>
    <row r="226" spans="4:31" s="32" customFormat="1" x14ac:dyDescent="0.3">
      <c r="D226" s="45"/>
      <c r="E226" s="46"/>
      <c r="F226" s="45"/>
      <c r="G226" s="45"/>
      <c r="H226" s="46"/>
      <c r="I226" s="47"/>
      <c r="J226" s="47"/>
      <c r="L226" s="26"/>
      <c r="M226" s="27"/>
      <c r="N226" s="27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31"/>
    </row>
    <row r="227" spans="4:31" s="32" customFormat="1" x14ac:dyDescent="0.3">
      <c r="D227" s="45"/>
      <c r="E227" s="46"/>
      <c r="F227" s="45"/>
      <c r="G227" s="45"/>
      <c r="H227" s="46"/>
      <c r="I227" s="47"/>
      <c r="J227" s="47"/>
      <c r="L227" s="26"/>
      <c r="M227" s="27"/>
      <c r="N227" s="27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31"/>
    </row>
    <row r="228" spans="4:31" s="32" customFormat="1" x14ac:dyDescent="0.3">
      <c r="D228" s="45"/>
      <c r="E228" s="46"/>
      <c r="F228" s="45"/>
      <c r="G228" s="45"/>
      <c r="H228" s="46"/>
      <c r="I228" s="47"/>
      <c r="J228" s="47"/>
      <c r="L228" s="26"/>
      <c r="M228" s="27"/>
      <c r="N228" s="27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31"/>
    </row>
    <row r="229" spans="4:31" s="32" customFormat="1" ht="51.65" customHeight="1" x14ac:dyDescent="0.3">
      <c r="D229" s="45"/>
      <c r="E229" s="46"/>
      <c r="F229" s="45"/>
      <c r="G229" s="45"/>
      <c r="H229" s="46"/>
      <c r="I229" s="47"/>
      <c r="J229" s="47"/>
      <c r="L229" s="26"/>
      <c r="M229" s="27"/>
      <c r="N229" s="27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31"/>
    </row>
    <row r="230" spans="4:31" s="32" customFormat="1" x14ac:dyDescent="0.3">
      <c r="D230" s="45"/>
      <c r="E230" s="46"/>
      <c r="F230" s="45"/>
      <c r="G230" s="45"/>
      <c r="H230" s="46"/>
      <c r="I230" s="47"/>
      <c r="J230" s="47"/>
      <c r="L230" s="26"/>
      <c r="M230" s="27"/>
      <c r="N230" s="27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31"/>
    </row>
    <row r="231" spans="4:31" s="32" customFormat="1" ht="46.9" customHeight="1" x14ac:dyDescent="0.3">
      <c r="D231" s="45"/>
      <c r="E231" s="46"/>
      <c r="F231" s="45"/>
      <c r="G231" s="45"/>
      <c r="H231" s="46"/>
      <c r="I231" s="47"/>
      <c r="J231" s="47"/>
      <c r="L231" s="26"/>
      <c r="M231" s="27"/>
      <c r="N231" s="27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31"/>
    </row>
    <row r="232" spans="4:31" s="32" customFormat="1" ht="73.150000000000006" customHeight="1" x14ac:dyDescent="0.3">
      <c r="D232" s="45"/>
      <c r="E232" s="46"/>
      <c r="F232" s="45"/>
      <c r="G232" s="45"/>
      <c r="H232" s="46"/>
      <c r="I232" s="47"/>
      <c r="J232" s="47"/>
      <c r="L232" s="26"/>
      <c r="M232" s="27"/>
      <c r="N232" s="27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31"/>
    </row>
    <row r="233" spans="4:31" s="32" customFormat="1" ht="70.900000000000006" customHeight="1" x14ac:dyDescent="0.3">
      <c r="D233" s="45"/>
      <c r="E233" s="46"/>
      <c r="F233" s="45"/>
      <c r="G233" s="45"/>
      <c r="H233" s="46"/>
      <c r="I233" s="47"/>
      <c r="J233" s="47"/>
      <c r="L233" s="26"/>
      <c r="M233" s="27"/>
      <c r="N233" s="27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31"/>
    </row>
  </sheetData>
  <autoFilter ref="A9:AD47" xr:uid="{00000000-0009-0000-0000-000001000000}"/>
  <mergeCells count="38">
    <mergeCell ref="Q7:Q8"/>
    <mergeCell ref="J7:J8"/>
    <mergeCell ref="L5:L8"/>
    <mergeCell ref="M5:M8"/>
    <mergeCell ref="N5:N8"/>
    <mergeCell ref="O7:O8"/>
    <mergeCell ref="D45:N45"/>
    <mergeCell ref="D46:N46"/>
    <mergeCell ref="D47:N47"/>
    <mergeCell ref="A3:AD3"/>
    <mergeCell ref="A5:B8"/>
    <mergeCell ref="C5:C8"/>
    <mergeCell ref="D5:K6"/>
    <mergeCell ref="D7:D8"/>
    <mergeCell ref="K7:K8"/>
    <mergeCell ref="I7:I8"/>
    <mergeCell ref="E7:E8"/>
    <mergeCell ref="F7:F8"/>
    <mergeCell ref="G7:G8"/>
    <mergeCell ref="H7:H8"/>
    <mergeCell ref="P7:P8"/>
    <mergeCell ref="O5:AD6"/>
    <mergeCell ref="V2:AD2"/>
    <mergeCell ref="V1:AD1"/>
    <mergeCell ref="D43:N43"/>
    <mergeCell ref="AB7:AB8"/>
    <mergeCell ref="AC7:AC8"/>
    <mergeCell ref="AD7:AD8"/>
    <mergeCell ref="V7:V8"/>
    <mergeCell ref="W7:W8"/>
    <mergeCell ref="X7:X8"/>
    <mergeCell ref="Y7:Y8"/>
    <mergeCell ref="Z7:Z8"/>
    <mergeCell ref="R7:R8"/>
    <mergeCell ref="S7:S8"/>
    <mergeCell ref="T7:T8"/>
    <mergeCell ref="U7:U8"/>
    <mergeCell ref="AA7:AA8"/>
  </mergeCells>
  <printOptions horizontalCentered="1"/>
  <pageMargins left="0" right="0" top="0.59055118110236227" bottom="0.19685039370078741" header="0" footer="0"/>
  <pageSetup paperSize="9" scale="42" fitToHeight="0" orientation="landscape" horizontalDpi="4294967295" verticalDpi="4294967295" r:id="rId1"/>
  <headerFooter differentFirst="1">
    <oddHeader>&amp;C&amp;"PT Astra Serif,обычный"&amp;16&amp;P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Свод</vt:lpstr>
      <vt:lpstr>РП (акт)</vt:lpstr>
      <vt:lpstr>'РП (акт)'!Заголовки_для_печати</vt:lpstr>
      <vt:lpstr>'РП (акт)'!Область_печати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2022-04-18T02:34:38Z</dcterms:created>
  <dcterms:modified xsi:type="dcterms:W3CDTF">2022-04-25T09:42:44Z</dcterms:modified>
</cp:coreProperties>
</file>